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fileSharing readOnlyRecommended="1"/>
  <workbookPr filterPrivacy="1" defaultThemeVersion="166925"/>
  <xr:revisionPtr revIDLastSave="5" documentId="8_{88949281-5530-4370-AE5E-F10E8E8CF050}" xr6:coauthVersionLast="47" xr6:coauthVersionMax="47" xr10:uidLastSave="{CA85AE13-DC3E-4A2A-9A9C-B51D171DC998}"/>
  <bookViews>
    <workbookView xWindow="-57720" yWindow="-120" windowWidth="29040" windowHeight="15840" tabRatio="856" activeTab="1" xr2:uid="{84812F35-5B74-4E57-8557-DF1E806F6B86}"/>
  </bookViews>
  <sheets>
    <sheet name="申請者の事業実施条件・審査項目" sheetId="29" r:id="rId1"/>
    <sheet name="事業実施条件確認シート" sheetId="13" r:id="rId2"/>
    <sheet name="講座実施スケジュール" sheetId="10" r:id="rId3"/>
    <sheet name="収支計画" sheetId="4" r:id="rId4"/>
    <sheet name="講師リスト" sheetId="28" r:id="rId5"/>
    <sheet name="【参考】特定市町村" sheetId="26" r:id="rId6"/>
    <sheet name="【参考】人件費単価" sheetId="14" r:id="rId7"/>
    <sheet name="記入時の注意事項⇒" sheetId="19" r:id="rId8"/>
    <sheet name="例_ 申請者の事業実施条件・審査項目" sheetId="30" r:id="rId9"/>
    <sheet name="記入時の注意事項_事業実施条件確認シート" sheetId="20" r:id="rId10"/>
    <sheet name="記入時の注意事項_講座実施スケジュール" sheetId="21" r:id="rId11"/>
    <sheet name="記入時の注意事項_収支計画" sheetId="22" r:id="rId12"/>
    <sheet name="記入時の注意事項_講師リスト" sheetId="23" r:id="rId13"/>
    <sheet name="市町村一覧" sheetId="31" state="hidden" r:id="rId14"/>
    <sheet name="プルダウン" sheetId="15" state="hidden" r:id="rId15"/>
    <sheet name="事務局用シート" sheetId="17" state="hidden" r:id="rId16"/>
    <sheet name="特定市町村確認用" sheetId="27" state="hidden" r:id="rId17"/>
  </sheets>
  <definedNames>
    <definedName name="_xlnm._FilterDatabase" localSheetId="5" hidden="1">【参考】特定市町村!$B$2:$E$2</definedName>
    <definedName name="_xlnm._FilterDatabase" localSheetId="10" hidden="1">記入時の注意事項_講座実施スケジュール!$B$15:$Q$98</definedName>
    <definedName name="_xlnm._FilterDatabase" localSheetId="2" hidden="1">講座実施スケジュール!$B$15:$Q$27</definedName>
    <definedName name="_xlnm._FilterDatabase" localSheetId="13" hidden="1">市町村一覧!$A$1:$F$1893</definedName>
    <definedName name="_xlnm._FilterDatabase" localSheetId="1" hidden="1">事業実施条件確認シート!#REF!</definedName>
    <definedName name="_xlnm._FilterDatabase" localSheetId="0" hidden="1">申請者の事業実施条件・審査項目!$C$2:$E$21</definedName>
    <definedName name="_xlnm._FilterDatabase" localSheetId="16" hidden="1">特定市町村確認用!$A$2:$D$2</definedName>
    <definedName name="_xlnm._FilterDatabase" localSheetId="8" hidden="1">'例_ 申請者の事業実施条件・審査項目'!$C$2:$E$21</definedName>
    <definedName name="_Hlk130490371" localSheetId="0">申請者の事業実施条件・審査項目!#REF!</definedName>
    <definedName name="_Hlk130490371" localSheetId="8">'例_ 申請者の事業実施条件・審査項目'!#REF!</definedName>
    <definedName name="_xlnm.Print_Area" localSheetId="0">申請者の事業実施条件・審査項目!$A$1:$G$38</definedName>
    <definedName name="_xlnm.Print_Area" localSheetId="8">'例_ 申請者の事業実施条件・審査項目'!$A$1:$G$38</definedName>
    <definedName name="愛知県">市町村一覧!$C$1049:$C$1117</definedName>
    <definedName name="愛媛県">市町村一覧!$C$1550:$C$1569</definedName>
    <definedName name="茨城県">市町村一覧!$C$421:$C$464</definedName>
    <definedName name="岡山県">市町村一覧!$C$1430:$C$1459</definedName>
    <definedName name="沖縄県">市町村一覧!$C$1853:$C$1893</definedName>
    <definedName name="関東">プルダウン!$D$10:$D$16</definedName>
    <definedName name="岩手県">市町村一覧!$C$230:$C$262</definedName>
    <definedName name="岐阜県">市町村一覧!$C$968:$C$1009</definedName>
    <definedName name="宮崎県">市町村一覧!$C$1784:$C$1809</definedName>
    <definedName name="宮城県">市町村一覧!$C$263:$C$301</definedName>
    <definedName name="京都府">市町村一覧!$C$1166:$C$1201</definedName>
    <definedName name="近畿">プルダウン!$D$26:$D$32</definedName>
    <definedName name="九州・沖縄">プルダウン!$D$42:$D$49</definedName>
    <definedName name="熊本県">市町村一覧!$C$1717:$C$1765</definedName>
    <definedName name="群馬県">市町村一覧!$C$490:$C$524</definedName>
    <definedName name="広島県">市町村一覧!$C$1460:$C$1489</definedName>
    <definedName name="香川県">市町村一覧!$C$1533:$C$1549</definedName>
    <definedName name="高知県">市町村一覧!$C$1570:$C$1603</definedName>
    <definedName name="佐賀県">市町村一覧!$C$1676:$C$1695</definedName>
    <definedName name="埼玉県">市町村一覧!$C$525:$C$596</definedName>
    <definedName name="三重県">市町村一覧!$C$1118:$C$1146</definedName>
    <definedName name="山形県">市町村一覧!$C$327:$C$361</definedName>
    <definedName name="山口県">市町村一覧!$C$1490:$C$1508</definedName>
    <definedName name="山梨県">市町村一覧!$C$864:$C$890</definedName>
    <definedName name="四国">プルダウン!$D$38:$D$41</definedName>
    <definedName name="滋賀県">市町村一覧!$C$1147:$C$1165</definedName>
    <definedName name="鹿児島県">市町村一覧!$C$1810:$C$1852</definedName>
    <definedName name="秋田県">市町村一覧!$C$302:$C$326</definedName>
    <definedName name="新潟県">市町村一覧!$C$776:$C$812</definedName>
    <definedName name="神奈川県">市町村一覧!$C$718:$C$775</definedName>
    <definedName name="青森県">市町村一覧!$C$190:$C$229</definedName>
    <definedName name="静岡県">市町村一覧!$C$1010:$C$1048</definedName>
    <definedName name="石川県">市町村一覧!$C$828:$C$846</definedName>
    <definedName name="千葉県">市町村一覧!$C$597:$C$655</definedName>
    <definedName name="大阪府">市町村一覧!$C$1202:$C$1273</definedName>
    <definedName name="大分県">市町村一覧!$C$1766:$C$1783</definedName>
    <definedName name="中国">プルダウン!$D$33:$D$37</definedName>
    <definedName name="中部">プルダウン!$D$17:$D$25</definedName>
    <definedName name="長崎県">市町村一覧!$C$1696:$C$1716</definedName>
    <definedName name="長野県">市町村一覧!$C$891:$C$967</definedName>
    <definedName name="鳥取県">市町村一覧!$C$1392:$C$1410</definedName>
    <definedName name="島根県">市町村一覧!$C$1411:$C$1429</definedName>
    <definedName name="東京都">市町村一覧!$C$656:$C$717</definedName>
    <definedName name="東北">プルダウン!$D$4:$D$9</definedName>
    <definedName name="徳島県">市町村一覧!$C$1509:$C$1532</definedName>
    <definedName name="栃木県">市町村一覧!$C$465:$C$489</definedName>
    <definedName name="奈良県">市町村一覧!$C$1323:$C$1361</definedName>
    <definedName name="富山県">市町村一覧!$C$813:$C$827</definedName>
    <definedName name="福井県">市町村一覧!$C$847:$C$863</definedName>
    <definedName name="福岡県">市町村一覧!$C$1604:$C$1675</definedName>
    <definedName name="福島県">市町村一覧!$C$362:$C$420</definedName>
    <definedName name="兵庫県">市町村一覧!$C$1274:$C$1322</definedName>
    <definedName name="北海道">市町村一覧!$C$2:$C$189</definedName>
    <definedName name="北海道_">プルダウン!$D$3</definedName>
    <definedName name="和歌山県">市町村一覧!$C$1362:$C$1391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7" i="13" l="1"/>
  <c r="N58" i="13"/>
  <c r="N99" i="13"/>
  <c r="N140" i="13"/>
  <c r="N139" i="20"/>
  <c r="N98" i="20"/>
  <c r="N57" i="20"/>
  <c r="N17" i="13"/>
  <c r="F19" i="4"/>
  <c r="BI24" i="13" l="1"/>
  <c r="BI16" i="20"/>
  <c r="F24" i="4" l="1"/>
  <c r="F31" i="4"/>
  <c r="F34" i="4"/>
  <c r="G34" i="4"/>
  <c r="G31" i="4"/>
  <c r="G24" i="4"/>
  <c r="G19" i="4"/>
  <c r="BP320" i="20"/>
  <c r="BQ320" i="20" s="1"/>
  <c r="BP319" i="20"/>
  <c r="BQ319" i="20" s="1"/>
  <c r="BP318" i="20"/>
  <c r="BQ318" i="20" s="1"/>
  <c r="BP317" i="20"/>
  <c r="BQ317" i="20" s="1"/>
  <c r="BP316" i="20"/>
  <c r="BQ316" i="20" s="1"/>
  <c r="BP315" i="20"/>
  <c r="BQ315" i="20" s="1"/>
  <c r="BP314" i="20"/>
  <c r="BQ314" i="20" s="1"/>
  <c r="BQ313" i="20"/>
  <c r="BP313" i="20"/>
  <c r="BP312" i="20"/>
  <c r="BQ312" i="20" s="1"/>
  <c r="BP311" i="20"/>
  <c r="BQ311" i="20" s="1"/>
  <c r="BP310" i="20"/>
  <c r="BQ310" i="20" s="1"/>
  <c r="BP309" i="20"/>
  <c r="BQ309" i="20" s="1"/>
  <c r="BP308" i="20"/>
  <c r="BQ308" i="20" s="1"/>
  <c r="BP307" i="20"/>
  <c r="BQ307" i="20" s="1"/>
  <c r="BP306" i="20"/>
  <c r="BQ306" i="20" s="1"/>
  <c r="BQ305" i="20"/>
  <c r="BP305" i="20"/>
  <c r="BP304" i="20"/>
  <c r="BQ304" i="20" s="1"/>
  <c r="BP303" i="20"/>
  <c r="BQ303" i="20" s="1"/>
  <c r="BP302" i="20"/>
  <c r="BQ302" i="20" s="1"/>
  <c r="BP301" i="20"/>
  <c r="BQ301" i="20" s="1"/>
  <c r="BP300" i="20"/>
  <c r="BQ300" i="20" s="1"/>
  <c r="BP299" i="20"/>
  <c r="BQ299" i="20" s="1"/>
  <c r="BP298" i="20"/>
  <c r="BQ298" i="20" s="1"/>
  <c r="BP297" i="20"/>
  <c r="BQ297" i="20" s="1"/>
  <c r="BP296" i="20"/>
  <c r="BQ296" i="20" s="1"/>
  <c r="BP295" i="20"/>
  <c r="BQ295" i="20" s="1"/>
  <c r="BP294" i="20"/>
  <c r="BQ294" i="20" s="1"/>
  <c r="BP293" i="20"/>
  <c r="BQ293" i="20" s="1"/>
  <c r="BP292" i="20"/>
  <c r="BQ292" i="20" s="1"/>
  <c r="BP291" i="20"/>
  <c r="BQ291" i="20" s="1"/>
  <c r="BP290" i="20"/>
  <c r="BQ290" i="20" s="1"/>
  <c r="BQ289" i="20"/>
  <c r="BP289" i="20"/>
  <c r="BP288" i="20"/>
  <c r="BQ288" i="20" s="1"/>
  <c r="BP287" i="20"/>
  <c r="BQ287" i="20" s="1"/>
  <c r="BP286" i="20"/>
  <c r="BQ286" i="20" s="1"/>
  <c r="BP285" i="20"/>
  <c r="BQ285" i="20" s="1"/>
  <c r="BP284" i="20"/>
  <c r="BQ284" i="20" s="1"/>
  <c r="BP283" i="20"/>
  <c r="BQ283" i="20" s="1"/>
  <c r="BP282" i="20"/>
  <c r="BQ282" i="20" s="1"/>
  <c r="BQ281" i="20"/>
  <c r="BP281" i="20"/>
  <c r="BP280" i="20"/>
  <c r="BQ280" i="20" s="1"/>
  <c r="BP279" i="20"/>
  <c r="BQ279" i="20" s="1"/>
  <c r="BP278" i="20"/>
  <c r="BQ278" i="20" s="1"/>
  <c r="BP277" i="20"/>
  <c r="BQ277" i="20" s="1"/>
  <c r="BP276" i="20"/>
  <c r="BQ276" i="20" s="1"/>
  <c r="BP275" i="20"/>
  <c r="BQ275" i="20" s="1"/>
  <c r="BP274" i="20"/>
  <c r="BQ274" i="20" s="1"/>
  <c r="BQ273" i="20"/>
  <c r="BP273" i="20"/>
  <c r="BP272" i="20"/>
  <c r="BQ272" i="20" s="1"/>
  <c r="BP271" i="20"/>
  <c r="BQ271" i="20" s="1"/>
  <c r="BP270" i="20"/>
  <c r="BQ270" i="20" s="1"/>
  <c r="BP269" i="20"/>
  <c r="BQ269" i="20" s="1"/>
  <c r="BP268" i="20"/>
  <c r="BQ268" i="20" s="1"/>
  <c r="BP267" i="20"/>
  <c r="BQ267" i="20" s="1"/>
  <c r="BP266" i="20"/>
  <c r="BQ266" i="20" s="1"/>
  <c r="BP265" i="20"/>
  <c r="BQ265" i="20" s="1"/>
  <c r="BP264" i="20"/>
  <c r="BQ264" i="20" s="1"/>
  <c r="BP263" i="20"/>
  <c r="BQ263" i="20" s="1"/>
  <c r="BP262" i="20"/>
  <c r="BQ262" i="20" s="1"/>
  <c r="BP261" i="20"/>
  <c r="BQ261" i="20" s="1"/>
  <c r="BP260" i="20"/>
  <c r="BQ260" i="20" s="1"/>
  <c r="BP259" i="20"/>
  <c r="BQ259" i="20" s="1"/>
  <c r="BP258" i="20"/>
  <c r="BQ258" i="20" s="1"/>
  <c r="BP257" i="20"/>
  <c r="BQ257" i="20" s="1"/>
  <c r="BP256" i="20"/>
  <c r="BQ256" i="20" s="1"/>
  <c r="BP255" i="20"/>
  <c r="BQ255" i="20" s="1"/>
  <c r="BP254" i="20"/>
  <c r="BQ254" i="20" s="1"/>
  <c r="BP253" i="20"/>
  <c r="BQ253" i="20" s="1"/>
  <c r="BP252" i="20"/>
  <c r="BQ252" i="20" s="1"/>
  <c r="BP251" i="20"/>
  <c r="BQ251" i="20" s="1"/>
  <c r="BP250" i="20"/>
  <c r="BQ250" i="20" s="1"/>
  <c r="BQ249" i="20"/>
  <c r="BP249" i="20"/>
  <c r="BP248" i="20"/>
  <c r="BQ248" i="20" s="1"/>
  <c r="BP247" i="20"/>
  <c r="BQ247" i="20" s="1"/>
  <c r="BP246" i="20"/>
  <c r="BQ246" i="20" s="1"/>
  <c r="BP245" i="20"/>
  <c r="BQ245" i="20" s="1"/>
  <c r="BP244" i="20"/>
  <c r="BQ244" i="20" s="1"/>
  <c r="BP243" i="20"/>
  <c r="BQ243" i="20" s="1"/>
  <c r="BP242" i="20"/>
  <c r="BQ242" i="20" s="1"/>
  <c r="BQ241" i="20"/>
  <c r="BP241" i="20"/>
  <c r="BP240" i="20"/>
  <c r="BQ240" i="20" s="1"/>
  <c r="BP239" i="20"/>
  <c r="BQ239" i="20" s="1"/>
  <c r="BP238" i="20"/>
  <c r="BQ238" i="20" s="1"/>
  <c r="BP237" i="20"/>
  <c r="BQ237" i="20" s="1"/>
  <c r="BP236" i="20"/>
  <c r="BQ236" i="20" s="1"/>
  <c r="BP235" i="20"/>
  <c r="BQ235" i="20" s="1"/>
  <c r="BP234" i="20"/>
  <c r="BQ234" i="20" s="1"/>
  <c r="BP233" i="20"/>
  <c r="BQ233" i="20" s="1"/>
  <c r="BP232" i="20"/>
  <c r="BQ232" i="20" s="1"/>
  <c r="BP231" i="20"/>
  <c r="BQ231" i="20" s="1"/>
  <c r="BP230" i="20"/>
  <c r="BQ230" i="20" s="1"/>
  <c r="BP229" i="20"/>
  <c r="BQ229" i="20" s="1"/>
  <c r="BP228" i="20"/>
  <c r="BQ228" i="20" s="1"/>
  <c r="BP227" i="20"/>
  <c r="BQ227" i="20" s="1"/>
  <c r="BP226" i="20"/>
  <c r="BQ226" i="20" s="1"/>
  <c r="BP225" i="20"/>
  <c r="BQ225" i="20" s="1"/>
  <c r="BP224" i="20"/>
  <c r="BQ224" i="20" s="1"/>
  <c r="BP223" i="20"/>
  <c r="BQ223" i="20" s="1"/>
  <c r="BP222" i="20"/>
  <c r="BQ222" i="20" s="1"/>
  <c r="BP221" i="20"/>
  <c r="BQ221" i="20" s="1"/>
  <c r="BP220" i="20"/>
  <c r="BQ220" i="20" s="1"/>
  <c r="BP219" i="20"/>
  <c r="BQ219" i="20" s="1"/>
  <c r="BP218" i="20"/>
  <c r="BQ218" i="20" s="1"/>
  <c r="BQ217" i="20"/>
  <c r="BP217" i="20"/>
  <c r="BP216" i="20"/>
  <c r="BQ216" i="20" s="1"/>
  <c r="BP215" i="20"/>
  <c r="BQ215" i="20" s="1"/>
  <c r="BP214" i="20"/>
  <c r="BQ214" i="20" s="1"/>
  <c r="BP213" i="20"/>
  <c r="BQ213" i="20" s="1"/>
  <c r="BP212" i="20"/>
  <c r="BQ212" i="20" s="1"/>
  <c r="BP211" i="20"/>
  <c r="BQ211" i="20" s="1"/>
  <c r="BP210" i="20"/>
  <c r="BQ210" i="20" s="1"/>
  <c r="BQ209" i="20"/>
  <c r="BP209" i="20"/>
  <c r="BP208" i="20"/>
  <c r="BQ208" i="20" s="1"/>
  <c r="BP207" i="20"/>
  <c r="BQ207" i="20" s="1"/>
  <c r="BP206" i="20"/>
  <c r="BQ206" i="20" s="1"/>
  <c r="BP205" i="20"/>
  <c r="BQ205" i="20" s="1"/>
  <c r="BP204" i="20"/>
  <c r="BQ204" i="20" s="1"/>
  <c r="BP203" i="20"/>
  <c r="BQ203" i="20" s="1"/>
  <c r="BP202" i="20"/>
  <c r="BQ202" i="20" s="1"/>
  <c r="BP201" i="20"/>
  <c r="BQ201" i="20" s="1"/>
  <c r="BP200" i="20"/>
  <c r="BQ200" i="20" s="1"/>
  <c r="BP199" i="20"/>
  <c r="BQ199" i="20" s="1"/>
  <c r="BP198" i="20"/>
  <c r="BQ198" i="20" s="1"/>
  <c r="BP197" i="20"/>
  <c r="BQ197" i="20" s="1"/>
  <c r="BP196" i="20"/>
  <c r="BQ196" i="20" s="1"/>
  <c r="BP195" i="20"/>
  <c r="BQ195" i="20" s="1"/>
  <c r="BP194" i="20"/>
  <c r="BQ194" i="20" s="1"/>
  <c r="BP193" i="20"/>
  <c r="BQ193" i="20" s="1"/>
  <c r="BP192" i="20"/>
  <c r="BQ192" i="20" s="1"/>
  <c r="BP191" i="20"/>
  <c r="BQ191" i="20" s="1"/>
  <c r="BP190" i="20"/>
  <c r="BQ190" i="20" s="1"/>
  <c r="BP189" i="20"/>
  <c r="BQ189" i="20" s="1"/>
  <c r="BP188" i="20"/>
  <c r="BQ188" i="20" s="1"/>
  <c r="BP187" i="20"/>
  <c r="BQ187" i="20" s="1"/>
  <c r="BP186" i="20"/>
  <c r="BQ186" i="20" s="1"/>
  <c r="BQ185" i="20"/>
  <c r="BP185" i="20"/>
  <c r="BP184" i="20"/>
  <c r="BQ184" i="20" s="1"/>
  <c r="BP183" i="20"/>
  <c r="BQ183" i="20" s="1"/>
  <c r="BP182" i="20"/>
  <c r="BQ182" i="20" s="1"/>
  <c r="BP181" i="20"/>
  <c r="BQ181" i="20" s="1"/>
  <c r="BP180" i="20"/>
  <c r="BQ180" i="20" s="1"/>
  <c r="BP179" i="20"/>
  <c r="BQ179" i="20" s="1"/>
  <c r="BP178" i="20"/>
  <c r="BQ178" i="20" s="1"/>
  <c r="BP177" i="20"/>
  <c r="BQ177" i="20" s="1"/>
  <c r="BP176" i="20"/>
  <c r="BQ176" i="20" s="1"/>
  <c r="BP175" i="20"/>
  <c r="BQ175" i="20" s="1"/>
  <c r="BP174" i="20"/>
  <c r="BQ174" i="20" s="1"/>
  <c r="BP173" i="20"/>
  <c r="BQ173" i="20" s="1"/>
  <c r="BP172" i="20"/>
  <c r="BQ172" i="20" s="1"/>
  <c r="BP171" i="20"/>
  <c r="BQ171" i="20" s="1"/>
  <c r="BP170" i="20"/>
  <c r="BQ170" i="20" s="1"/>
  <c r="BQ169" i="20"/>
  <c r="BP169" i="20"/>
  <c r="BP168" i="20"/>
  <c r="BQ168" i="20" s="1"/>
  <c r="BP167" i="20"/>
  <c r="BQ167" i="20" s="1"/>
  <c r="BP166" i="20"/>
  <c r="BQ166" i="20" s="1"/>
  <c r="BP165" i="20"/>
  <c r="BQ165" i="20" s="1"/>
  <c r="BP164" i="20"/>
  <c r="BQ164" i="20" s="1"/>
  <c r="BP163" i="20"/>
  <c r="BQ163" i="20" s="1"/>
  <c r="BP162" i="20"/>
  <c r="BQ162" i="20" s="1"/>
  <c r="BP161" i="20"/>
  <c r="BQ161" i="20" s="1"/>
  <c r="BP160" i="20"/>
  <c r="BQ160" i="20" s="1"/>
  <c r="BP159" i="20"/>
  <c r="BQ159" i="20" s="1"/>
  <c r="BP158" i="20"/>
  <c r="BQ158" i="20" s="1"/>
  <c r="BP157" i="20"/>
  <c r="BQ157" i="20" s="1"/>
  <c r="BP156" i="20"/>
  <c r="BQ156" i="20" s="1"/>
  <c r="BP155" i="20"/>
  <c r="BQ155" i="20" s="1"/>
  <c r="BP154" i="20"/>
  <c r="BQ154" i="20" s="1"/>
  <c r="BQ153" i="20"/>
  <c r="BP153" i="20"/>
  <c r="BP152" i="20"/>
  <c r="BQ152" i="20" s="1"/>
  <c r="BP151" i="20"/>
  <c r="BQ151" i="20" s="1"/>
  <c r="BP150" i="20"/>
  <c r="BQ150" i="20" s="1"/>
  <c r="BQ149" i="20"/>
  <c r="BP149" i="20"/>
  <c r="BP148" i="20"/>
  <c r="BQ148" i="20" s="1"/>
  <c r="BP147" i="20"/>
  <c r="BQ147" i="20" s="1"/>
  <c r="BP146" i="20"/>
  <c r="BQ146" i="20" s="1"/>
  <c r="BQ145" i="20"/>
  <c r="BP145" i="20"/>
  <c r="BP144" i="20"/>
  <c r="BQ144" i="20" s="1"/>
  <c r="BP143" i="20"/>
  <c r="BQ143" i="20" s="1"/>
  <c r="BP142" i="20"/>
  <c r="BQ142" i="20" s="1"/>
  <c r="BP141" i="20"/>
  <c r="BQ141" i="20" s="1"/>
  <c r="BP140" i="20"/>
  <c r="BQ140" i="20" s="1"/>
  <c r="BP139" i="20"/>
  <c r="BP138" i="20"/>
  <c r="BQ138" i="20" s="1"/>
  <c r="BP137" i="20"/>
  <c r="BQ137" i="20" s="1"/>
  <c r="BP136" i="20"/>
  <c r="BQ136" i="20" s="1"/>
  <c r="BP135" i="20"/>
  <c r="BQ135" i="20" s="1"/>
  <c r="BP134" i="20"/>
  <c r="BQ134" i="20" s="1"/>
  <c r="BP133" i="20"/>
  <c r="BQ133" i="20" s="1"/>
  <c r="BP132" i="20"/>
  <c r="BQ132" i="20" s="1"/>
  <c r="BP131" i="20"/>
  <c r="BQ131" i="20" s="1"/>
  <c r="BP130" i="20"/>
  <c r="BQ130" i="20" s="1"/>
  <c r="BP129" i="20"/>
  <c r="BQ129" i="20" s="1"/>
  <c r="BP128" i="20"/>
  <c r="BQ128" i="20" s="1"/>
  <c r="BP127" i="20"/>
  <c r="BQ127" i="20" s="1"/>
  <c r="BP126" i="20"/>
  <c r="BQ126" i="20" s="1"/>
  <c r="BP125" i="20"/>
  <c r="BQ125" i="20" s="1"/>
  <c r="BP124" i="20"/>
  <c r="BQ124" i="20" s="1"/>
  <c r="BP123" i="20"/>
  <c r="BQ123" i="20" s="1"/>
  <c r="BP122" i="20"/>
  <c r="BQ122" i="20" s="1"/>
  <c r="BQ121" i="20"/>
  <c r="BP121" i="20"/>
  <c r="BP120" i="20"/>
  <c r="BQ120" i="20" s="1"/>
  <c r="BP119" i="20"/>
  <c r="BQ119" i="20" s="1"/>
  <c r="BP118" i="20"/>
  <c r="BQ118" i="20" s="1"/>
  <c r="BQ117" i="20"/>
  <c r="BP117" i="20"/>
  <c r="BP116" i="20"/>
  <c r="BQ116" i="20" s="1"/>
  <c r="BP115" i="20"/>
  <c r="BQ115" i="20" s="1"/>
  <c r="BP114" i="20"/>
  <c r="BQ114" i="20" s="1"/>
  <c r="BQ113" i="20"/>
  <c r="BP113" i="20"/>
  <c r="BP112" i="20"/>
  <c r="BQ112" i="20" s="1"/>
  <c r="BP111" i="20"/>
  <c r="BQ111" i="20" s="1"/>
  <c r="BP110" i="20"/>
  <c r="BQ110" i="20" s="1"/>
  <c r="BP109" i="20"/>
  <c r="BQ109" i="20" s="1"/>
  <c r="BP108" i="20"/>
  <c r="BQ108" i="20" s="1"/>
  <c r="BP107" i="20"/>
  <c r="BQ107" i="20" s="1"/>
  <c r="BP106" i="20"/>
  <c r="BQ106" i="20" s="1"/>
  <c r="BP105" i="20"/>
  <c r="BQ105" i="20" s="1"/>
  <c r="BP104" i="20"/>
  <c r="BQ104" i="20" s="1"/>
  <c r="BP103" i="20"/>
  <c r="BQ103" i="20" s="1"/>
  <c r="BP102" i="20"/>
  <c r="BQ102" i="20" s="1"/>
  <c r="BP101" i="20"/>
  <c r="BQ101" i="20" s="1"/>
  <c r="BP100" i="20"/>
  <c r="BQ100" i="20" s="1"/>
  <c r="BP99" i="20"/>
  <c r="BQ99" i="20" s="1"/>
  <c r="BP98" i="20"/>
  <c r="BP97" i="20"/>
  <c r="BQ97" i="20" s="1"/>
  <c r="BP96" i="20"/>
  <c r="BQ96" i="20" s="1"/>
  <c r="BP95" i="20"/>
  <c r="BQ95" i="20" s="1"/>
  <c r="BP94" i="20"/>
  <c r="BQ94" i="20" s="1"/>
  <c r="BP93" i="20"/>
  <c r="BQ93" i="20" s="1"/>
  <c r="BP92" i="20"/>
  <c r="BQ92" i="20" s="1"/>
  <c r="BP91" i="20"/>
  <c r="BQ91" i="20" s="1"/>
  <c r="BP90" i="20"/>
  <c r="BQ90" i="20" s="1"/>
  <c r="BQ89" i="20"/>
  <c r="BP89" i="20"/>
  <c r="BP88" i="20"/>
  <c r="BQ88" i="20" s="1"/>
  <c r="BP87" i="20"/>
  <c r="BQ87" i="20" s="1"/>
  <c r="BP86" i="20"/>
  <c r="BQ86" i="20" s="1"/>
  <c r="BQ85" i="20"/>
  <c r="BP85" i="20"/>
  <c r="BP84" i="20"/>
  <c r="BQ84" i="20" s="1"/>
  <c r="BP83" i="20"/>
  <c r="BQ83" i="20" s="1"/>
  <c r="BP82" i="20"/>
  <c r="BQ82" i="20" s="1"/>
  <c r="BQ81" i="20"/>
  <c r="BP81" i="20"/>
  <c r="BP80" i="20"/>
  <c r="BQ80" i="20" s="1"/>
  <c r="BP79" i="20"/>
  <c r="BQ79" i="20" s="1"/>
  <c r="BP78" i="20"/>
  <c r="BQ78" i="20" s="1"/>
  <c r="BP77" i="20"/>
  <c r="BQ77" i="20" s="1"/>
  <c r="BP76" i="20"/>
  <c r="BQ76" i="20" s="1"/>
  <c r="BP75" i="20"/>
  <c r="BQ75" i="20" s="1"/>
  <c r="BP74" i="20"/>
  <c r="BQ74" i="20" s="1"/>
  <c r="BP73" i="20"/>
  <c r="BQ73" i="20" s="1"/>
  <c r="BP72" i="20"/>
  <c r="BQ72" i="20" s="1"/>
  <c r="BP71" i="20"/>
  <c r="BQ71" i="20" s="1"/>
  <c r="BP70" i="20"/>
  <c r="BQ70" i="20" s="1"/>
  <c r="BP69" i="20"/>
  <c r="BQ69" i="20" s="1"/>
  <c r="BP68" i="20"/>
  <c r="BQ68" i="20" s="1"/>
  <c r="BP67" i="20"/>
  <c r="BQ67" i="20" s="1"/>
  <c r="BP66" i="20"/>
  <c r="BQ66" i="20" s="1"/>
  <c r="BQ65" i="20"/>
  <c r="BP65" i="20"/>
  <c r="BP64" i="20"/>
  <c r="BQ64" i="20" s="1"/>
  <c r="BP63" i="20"/>
  <c r="BQ63" i="20" s="1"/>
  <c r="BP62" i="20"/>
  <c r="BQ62" i="20" s="1"/>
  <c r="BP61" i="20"/>
  <c r="BQ61" i="20" s="1"/>
  <c r="BP60" i="20"/>
  <c r="BQ60" i="20" s="1"/>
  <c r="BP59" i="20"/>
  <c r="BQ59" i="20" s="1"/>
  <c r="BP58" i="20"/>
  <c r="BP57" i="20"/>
  <c r="BP56" i="20"/>
  <c r="BQ56" i="20" s="1"/>
  <c r="BP55" i="20"/>
  <c r="BQ55" i="20" s="1"/>
  <c r="BP54" i="20"/>
  <c r="BQ54" i="20" s="1"/>
  <c r="BQ53" i="20"/>
  <c r="BP53" i="20"/>
  <c r="BP52" i="20"/>
  <c r="BQ52" i="20" s="1"/>
  <c r="BP51" i="20"/>
  <c r="BQ51" i="20" s="1"/>
  <c r="BP50" i="20"/>
  <c r="BQ50" i="20" s="1"/>
  <c r="BQ49" i="20"/>
  <c r="BP49" i="20"/>
  <c r="BP48" i="20"/>
  <c r="BQ48" i="20" s="1"/>
  <c r="BP47" i="20"/>
  <c r="BQ47" i="20" s="1"/>
  <c r="BP46" i="20"/>
  <c r="BQ46" i="20" s="1"/>
  <c r="BP45" i="20"/>
  <c r="BQ45" i="20" s="1"/>
  <c r="BP44" i="20"/>
  <c r="BQ44" i="20" s="1"/>
  <c r="BP43" i="20"/>
  <c r="BQ43" i="20" s="1"/>
  <c r="BP42" i="20"/>
  <c r="BQ42" i="20" s="1"/>
  <c r="BP41" i="20"/>
  <c r="BQ41" i="20" s="1"/>
  <c r="BP40" i="20"/>
  <c r="BQ40" i="20" s="1"/>
  <c r="BP39" i="20"/>
  <c r="BQ39" i="20" s="1"/>
  <c r="BP38" i="20"/>
  <c r="BQ38" i="20" s="1"/>
  <c r="BQ37" i="20"/>
  <c r="BP37" i="20"/>
  <c r="BP36" i="20"/>
  <c r="BQ36" i="20" s="1"/>
  <c r="BP35" i="20"/>
  <c r="BQ35" i="20" s="1"/>
  <c r="BP34" i="20"/>
  <c r="BQ34" i="20" s="1"/>
  <c r="BP33" i="20"/>
  <c r="BP32" i="20"/>
  <c r="BQ32" i="20" s="1"/>
  <c r="BP31" i="20"/>
  <c r="BQ31" i="20" s="1"/>
  <c r="BP30" i="20"/>
  <c r="BQ30" i="20" s="1"/>
  <c r="BP29" i="20"/>
  <c r="BQ29" i="20" s="1"/>
  <c r="BP28" i="20"/>
  <c r="BQ28" i="20" s="1"/>
  <c r="BP27" i="20"/>
  <c r="BQ27" i="20" s="1"/>
  <c r="BQ26" i="20"/>
  <c r="BP26" i="20"/>
  <c r="BP25" i="20"/>
  <c r="BQ25" i="20" s="1"/>
  <c r="BP24" i="20"/>
  <c r="BQ24" i="20" s="1"/>
  <c r="BP23" i="20"/>
  <c r="BQ23" i="20" s="1"/>
  <c r="BP22" i="20"/>
  <c r="BQ22" i="20" s="1"/>
  <c r="BP21" i="20"/>
  <c r="BQ21" i="20" s="1"/>
  <c r="BP20" i="20"/>
  <c r="BQ20" i="20" s="1"/>
  <c r="BP19" i="20"/>
  <c r="BQ19" i="20" s="1"/>
  <c r="BP18" i="20"/>
  <c r="BQ18" i="20" s="1"/>
  <c r="BP17" i="20"/>
  <c r="U3" i="15"/>
  <c r="F35" i="4" l="1"/>
  <c r="D7" i="4" s="1"/>
  <c r="G35" i="4"/>
  <c r="N16" i="20"/>
  <c r="BI23" i="20" s="1"/>
  <c r="BM14" i="20" s="1"/>
  <c r="BN14" i="20" s="1"/>
  <c r="BM15" i="13"/>
  <c r="O17" i="13"/>
  <c r="V140" i="13"/>
  <c r="T99" i="13"/>
  <c r="V58" i="13"/>
  <c r="Q7" i="10"/>
  <c r="Q6" i="10"/>
  <c r="BN15" i="13" l="1"/>
  <c r="BP320" i="13"/>
  <c r="BQ320" i="13" s="1"/>
  <c r="I320" i="13" s="1"/>
  <c r="BP319" i="13"/>
  <c r="BQ319" i="13" s="1"/>
  <c r="I319" i="13" s="1"/>
  <c r="BP318" i="13"/>
  <c r="BQ318" i="13" s="1"/>
  <c r="I318" i="13" s="1"/>
  <c r="BP317" i="13"/>
  <c r="BQ317" i="13" s="1"/>
  <c r="I317" i="13" s="1"/>
  <c r="BP316" i="13"/>
  <c r="BQ316" i="13" s="1"/>
  <c r="I316" i="13" s="1"/>
  <c r="BP315" i="13"/>
  <c r="BQ315" i="13" s="1"/>
  <c r="I315" i="13" s="1"/>
  <c r="BP314" i="13"/>
  <c r="BQ314" i="13" s="1"/>
  <c r="I314" i="13" s="1"/>
  <c r="BP313" i="13"/>
  <c r="BQ313" i="13" s="1"/>
  <c r="I313" i="13" s="1"/>
  <c r="BP312" i="13"/>
  <c r="BQ312" i="13" s="1"/>
  <c r="I312" i="13" s="1"/>
  <c r="BP311" i="13"/>
  <c r="BQ311" i="13" s="1"/>
  <c r="I311" i="13" s="1"/>
  <c r="BP310" i="13"/>
  <c r="BQ310" i="13" s="1"/>
  <c r="I310" i="13" s="1"/>
  <c r="BP309" i="13"/>
  <c r="BQ309" i="13" s="1"/>
  <c r="I309" i="13" s="1"/>
  <c r="BP308" i="13"/>
  <c r="BQ308" i="13" s="1"/>
  <c r="I308" i="13" s="1"/>
  <c r="BP307" i="13"/>
  <c r="BQ307" i="13" s="1"/>
  <c r="I307" i="13" s="1"/>
  <c r="BP306" i="13"/>
  <c r="BQ306" i="13" s="1"/>
  <c r="I306" i="13" s="1"/>
  <c r="BP305" i="13"/>
  <c r="BQ305" i="13" s="1"/>
  <c r="I305" i="13" s="1"/>
  <c r="BP304" i="13"/>
  <c r="BQ304" i="13" s="1"/>
  <c r="I304" i="13" s="1"/>
  <c r="BP303" i="13"/>
  <c r="BQ303" i="13" s="1"/>
  <c r="I303" i="13" s="1"/>
  <c r="BP302" i="13"/>
  <c r="BQ302" i="13" s="1"/>
  <c r="I302" i="13" s="1"/>
  <c r="BP301" i="13"/>
  <c r="BQ301" i="13" s="1"/>
  <c r="I301" i="13" s="1"/>
  <c r="BP300" i="13"/>
  <c r="BQ300" i="13" s="1"/>
  <c r="I300" i="13" s="1"/>
  <c r="BP299" i="13"/>
  <c r="BQ299" i="13" s="1"/>
  <c r="I299" i="13" s="1"/>
  <c r="BP298" i="13"/>
  <c r="BQ298" i="13" s="1"/>
  <c r="I298" i="13" s="1"/>
  <c r="BP297" i="13"/>
  <c r="BQ297" i="13" s="1"/>
  <c r="I297" i="13" s="1"/>
  <c r="BP296" i="13"/>
  <c r="BQ296" i="13" s="1"/>
  <c r="I296" i="13" s="1"/>
  <c r="BP295" i="13"/>
  <c r="BQ295" i="13" s="1"/>
  <c r="I295" i="13" s="1"/>
  <c r="BP294" i="13"/>
  <c r="BQ294" i="13" s="1"/>
  <c r="I294" i="13" s="1"/>
  <c r="BP293" i="13"/>
  <c r="BQ293" i="13" s="1"/>
  <c r="I293" i="13" s="1"/>
  <c r="BP292" i="13"/>
  <c r="BQ292" i="13" s="1"/>
  <c r="I292" i="13" s="1"/>
  <c r="BP291" i="13"/>
  <c r="BQ291" i="13" s="1"/>
  <c r="I291" i="13" s="1"/>
  <c r="BP290" i="13"/>
  <c r="BQ290" i="13" s="1"/>
  <c r="I290" i="13" s="1"/>
  <c r="BP289" i="13"/>
  <c r="BQ289" i="13" s="1"/>
  <c r="I289" i="13" s="1"/>
  <c r="BP288" i="13"/>
  <c r="BQ288" i="13" s="1"/>
  <c r="I288" i="13" s="1"/>
  <c r="BP287" i="13"/>
  <c r="BQ287" i="13" s="1"/>
  <c r="I287" i="13" s="1"/>
  <c r="BP286" i="13"/>
  <c r="BQ286" i="13" s="1"/>
  <c r="I286" i="13" s="1"/>
  <c r="BP285" i="13"/>
  <c r="BQ285" i="13" s="1"/>
  <c r="I285" i="13" s="1"/>
  <c r="BP284" i="13"/>
  <c r="BQ284" i="13" s="1"/>
  <c r="I284" i="13" s="1"/>
  <c r="BP283" i="13"/>
  <c r="BQ283" i="13" s="1"/>
  <c r="I283" i="13" s="1"/>
  <c r="BP282" i="13"/>
  <c r="BQ282" i="13" s="1"/>
  <c r="I282" i="13" s="1"/>
  <c r="BP281" i="13"/>
  <c r="BQ281" i="13" s="1"/>
  <c r="I281" i="13" s="1"/>
  <c r="BP280" i="13"/>
  <c r="BQ280" i="13" s="1"/>
  <c r="I280" i="13" s="1"/>
  <c r="BP279" i="13"/>
  <c r="BQ279" i="13" s="1"/>
  <c r="I279" i="13" s="1"/>
  <c r="BP278" i="13"/>
  <c r="BQ278" i="13" s="1"/>
  <c r="I278" i="13" s="1"/>
  <c r="BP277" i="13"/>
  <c r="BQ277" i="13" s="1"/>
  <c r="I277" i="13" s="1"/>
  <c r="BP276" i="13"/>
  <c r="BQ276" i="13" s="1"/>
  <c r="I276" i="13" s="1"/>
  <c r="BP275" i="13"/>
  <c r="BQ275" i="13" s="1"/>
  <c r="I275" i="13" s="1"/>
  <c r="BP274" i="13"/>
  <c r="BQ274" i="13" s="1"/>
  <c r="I274" i="13" s="1"/>
  <c r="BP273" i="13"/>
  <c r="BQ273" i="13" s="1"/>
  <c r="I273" i="13" s="1"/>
  <c r="BP272" i="13"/>
  <c r="BQ272" i="13" s="1"/>
  <c r="I272" i="13" s="1"/>
  <c r="BP271" i="13"/>
  <c r="BQ271" i="13" s="1"/>
  <c r="I271" i="13" s="1"/>
  <c r="BP270" i="13"/>
  <c r="BQ270" i="13" s="1"/>
  <c r="I270" i="13" s="1"/>
  <c r="BP269" i="13"/>
  <c r="BQ269" i="13" s="1"/>
  <c r="I269" i="13" s="1"/>
  <c r="BP268" i="13"/>
  <c r="BQ268" i="13" s="1"/>
  <c r="I268" i="13" s="1"/>
  <c r="BP267" i="13"/>
  <c r="BQ267" i="13" s="1"/>
  <c r="I267" i="13" s="1"/>
  <c r="BP266" i="13"/>
  <c r="BQ266" i="13" s="1"/>
  <c r="I266" i="13" s="1"/>
  <c r="BP265" i="13"/>
  <c r="BQ265" i="13" s="1"/>
  <c r="I265" i="13" s="1"/>
  <c r="BP264" i="13"/>
  <c r="BQ264" i="13" s="1"/>
  <c r="I264" i="13" s="1"/>
  <c r="BP263" i="13"/>
  <c r="BQ263" i="13" s="1"/>
  <c r="I263" i="13" s="1"/>
  <c r="BP262" i="13"/>
  <c r="BQ262" i="13" s="1"/>
  <c r="I262" i="13" s="1"/>
  <c r="BP261" i="13"/>
  <c r="BQ261" i="13" s="1"/>
  <c r="I261" i="13" s="1"/>
  <c r="BP260" i="13"/>
  <c r="BQ260" i="13" s="1"/>
  <c r="I260" i="13" s="1"/>
  <c r="BP259" i="13"/>
  <c r="BQ259" i="13" s="1"/>
  <c r="I259" i="13" s="1"/>
  <c r="BP258" i="13"/>
  <c r="BQ258" i="13" s="1"/>
  <c r="I258" i="13" s="1"/>
  <c r="BP257" i="13"/>
  <c r="BQ257" i="13" s="1"/>
  <c r="I257" i="13" s="1"/>
  <c r="BP256" i="13"/>
  <c r="BQ256" i="13" s="1"/>
  <c r="I256" i="13" s="1"/>
  <c r="BP255" i="13"/>
  <c r="BQ255" i="13" s="1"/>
  <c r="I255" i="13" s="1"/>
  <c r="BP254" i="13"/>
  <c r="BQ254" i="13" s="1"/>
  <c r="I254" i="13" s="1"/>
  <c r="BP253" i="13"/>
  <c r="BQ253" i="13" s="1"/>
  <c r="I253" i="13" s="1"/>
  <c r="BP252" i="13"/>
  <c r="BQ252" i="13" s="1"/>
  <c r="I252" i="13" s="1"/>
  <c r="BP251" i="13"/>
  <c r="BQ251" i="13" s="1"/>
  <c r="I251" i="13" s="1"/>
  <c r="BP250" i="13"/>
  <c r="BQ250" i="13" s="1"/>
  <c r="I250" i="13" s="1"/>
  <c r="BP249" i="13"/>
  <c r="BQ249" i="13" s="1"/>
  <c r="I249" i="13" s="1"/>
  <c r="BP248" i="13"/>
  <c r="BQ248" i="13" s="1"/>
  <c r="I248" i="13" s="1"/>
  <c r="BP247" i="13"/>
  <c r="BQ247" i="13" s="1"/>
  <c r="I247" i="13" s="1"/>
  <c r="BP246" i="13"/>
  <c r="BQ246" i="13" s="1"/>
  <c r="I246" i="13" s="1"/>
  <c r="BP245" i="13"/>
  <c r="BQ245" i="13" s="1"/>
  <c r="I245" i="13" s="1"/>
  <c r="BP244" i="13"/>
  <c r="BQ244" i="13" s="1"/>
  <c r="I244" i="13" s="1"/>
  <c r="BP243" i="13"/>
  <c r="BQ243" i="13" s="1"/>
  <c r="I243" i="13" s="1"/>
  <c r="BP242" i="13"/>
  <c r="BQ242" i="13" s="1"/>
  <c r="I242" i="13" s="1"/>
  <c r="BP241" i="13"/>
  <c r="BQ241" i="13" s="1"/>
  <c r="I241" i="13" s="1"/>
  <c r="BP240" i="13"/>
  <c r="BQ240" i="13" s="1"/>
  <c r="I240" i="13" s="1"/>
  <c r="BP239" i="13"/>
  <c r="BQ239" i="13" s="1"/>
  <c r="I239" i="13" s="1"/>
  <c r="BP238" i="13"/>
  <c r="BQ238" i="13" s="1"/>
  <c r="I238" i="13" s="1"/>
  <c r="BP237" i="13"/>
  <c r="BQ237" i="13" s="1"/>
  <c r="I237" i="13" s="1"/>
  <c r="BP236" i="13"/>
  <c r="BQ236" i="13" s="1"/>
  <c r="I236" i="13" s="1"/>
  <c r="BP235" i="13"/>
  <c r="BQ235" i="13" s="1"/>
  <c r="I235" i="13" s="1"/>
  <c r="BP234" i="13"/>
  <c r="BQ234" i="13" s="1"/>
  <c r="I234" i="13" s="1"/>
  <c r="BP233" i="13"/>
  <c r="BQ233" i="13" s="1"/>
  <c r="I233" i="13" s="1"/>
  <c r="BP232" i="13"/>
  <c r="BQ232" i="13" s="1"/>
  <c r="I232" i="13" s="1"/>
  <c r="BP231" i="13"/>
  <c r="BQ231" i="13" s="1"/>
  <c r="I231" i="13" s="1"/>
  <c r="BP230" i="13"/>
  <c r="BQ230" i="13" s="1"/>
  <c r="I230" i="13" s="1"/>
  <c r="BP229" i="13"/>
  <c r="BQ229" i="13" s="1"/>
  <c r="I229" i="13" s="1"/>
  <c r="BP228" i="13"/>
  <c r="BQ228" i="13" s="1"/>
  <c r="I228" i="13" s="1"/>
  <c r="BP227" i="13"/>
  <c r="BQ227" i="13" s="1"/>
  <c r="I227" i="13" s="1"/>
  <c r="BP226" i="13"/>
  <c r="BQ226" i="13" s="1"/>
  <c r="I226" i="13" s="1"/>
  <c r="BP225" i="13"/>
  <c r="BQ225" i="13" s="1"/>
  <c r="I225" i="13" s="1"/>
  <c r="BP224" i="13"/>
  <c r="BQ224" i="13" s="1"/>
  <c r="I224" i="13" s="1"/>
  <c r="BP223" i="13"/>
  <c r="BQ223" i="13" s="1"/>
  <c r="I223" i="13" s="1"/>
  <c r="BP222" i="13"/>
  <c r="BQ222" i="13" s="1"/>
  <c r="I222" i="13" s="1"/>
  <c r="BP221" i="13"/>
  <c r="BQ221" i="13" s="1"/>
  <c r="I221" i="13" s="1"/>
  <c r="BP220" i="13"/>
  <c r="BQ220" i="13" s="1"/>
  <c r="I220" i="13" s="1"/>
  <c r="BP219" i="13"/>
  <c r="BQ219" i="13" s="1"/>
  <c r="I219" i="13" s="1"/>
  <c r="BP218" i="13"/>
  <c r="BQ218" i="13" s="1"/>
  <c r="I218" i="13" s="1"/>
  <c r="BP217" i="13"/>
  <c r="BQ217" i="13" s="1"/>
  <c r="I217" i="13" s="1"/>
  <c r="BP216" i="13"/>
  <c r="BQ216" i="13" s="1"/>
  <c r="I216" i="13" s="1"/>
  <c r="BP215" i="13"/>
  <c r="BQ215" i="13" s="1"/>
  <c r="I215" i="13" s="1"/>
  <c r="BP214" i="13"/>
  <c r="BQ214" i="13" s="1"/>
  <c r="I214" i="13" s="1"/>
  <c r="BP213" i="13"/>
  <c r="BQ213" i="13" s="1"/>
  <c r="I213" i="13" s="1"/>
  <c r="BP212" i="13"/>
  <c r="BQ212" i="13" s="1"/>
  <c r="I212" i="13" s="1"/>
  <c r="BP211" i="13"/>
  <c r="BQ211" i="13" s="1"/>
  <c r="I211" i="13" s="1"/>
  <c r="BP210" i="13"/>
  <c r="BQ210" i="13" s="1"/>
  <c r="I210" i="13" s="1"/>
  <c r="BP209" i="13"/>
  <c r="BQ209" i="13" s="1"/>
  <c r="I209" i="13" s="1"/>
  <c r="BP208" i="13"/>
  <c r="BQ208" i="13" s="1"/>
  <c r="I208" i="13" s="1"/>
  <c r="BP207" i="13"/>
  <c r="BQ207" i="13" s="1"/>
  <c r="I207" i="13" s="1"/>
  <c r="BP206" i="13"/>
  <c r="BQ206" i="13" s="1"/>
  <c r="I206" i="13" s="1"/>
  <c r="BP205" i="13"/>
  <c r="BQ205" i="13" s="1"/>
  <c r="I205" i="13" s="1"/>
  <c r="BP204" i="13"/>
  <c r="BQ204" i="13" s="1"/>
  <c r="I204" i="13" s="1"/>
  <c r="BP203" i="13"/>
  <c r="BQ203" i="13" s="1"/>
  <c r="I203" i="13" s="1"/>
  <c r="BP202" i="13"/>
  <c r="BQ202" i="13" s="1"/>
  <c r="I202" i="13" s="1"/>
  <c r="BP201" i="13"/>
  <c r="BQ201" i="13" s="1"/>
  <c r="I201" i="13" s="1"/>
  <c r="BP200" i="13"/>
  <c r="BQ200" i="13" s="1"/>
  <c r="I200" i="13" s="1"/>
  <c r="BP199" i="13"/>
  <c r="BQ199" i="13" s="1"/>
  <c r="I199" i="13" s="1"/>
  <c r="BP198" i="13"/>
  <c r="BQ198" i="13" s="1"/>
  <c r="I198" i="13" s="1"/>
  <c r="BP197" i="13"/>
  <c r="BQ197" i="13" s="1"/>
  <c r="I197" i="13" s="1"/>
  <c r="BP196" i="13"/>
  <c r="BQ196" i="13" s="1"/>
  <c r="I196" i="13" s="1"/>
  <c r="BP195" i="13"/>
  <c r="BQ195" i="13" s="1"/>
  <c r="I195" i="13" s="1"/>
  <c r="BP194" i="13"/>
  <c r="BQ194" i="13" s="1"/>
  <c r="I194" i="13" s="1"/>
  <c r="BP193" i="13"/>
  <c r="BQ193" i="13" s="1"/>
  <c r="I193" i="13" s="1"/>
  <c r="BP192" i="13"/>
  <c r="BQ192" i="13" s="1"/>
  <c r="I192" i="13" s="1"/>
  <c r="BP191" i="13"/>
  <c r="BQ191" i="13" s="1"/>
  <c r="I191" i="13" s="1"/>
  <c r="BP190" i="13"/>
  <c r="BQ190" i="13" s="1"/>
  <c r="I190" i="13" s="1"/>
  <c r="BP189" i="13"/>
  <c r="BQ189" i="13" s="1"/>
  <c r="I189" i="13" s="1"/>
  <c r="BP188" i="13"/>
  <c r="BQ188" i="13" s="1"/>
  <c r="I188" i="13" s="1"/>
  <c r="BP187" i="13"/>
  <c r="BQ187" i="13" s="1"/>
  <c r="I187" i="13" s="1"/>
  <c r="BP186" i="13"/>
  <c r="BQ186" i="13" s="1"/>
  <c r="I186" i="13" s="1"/>
  <c r="BP185" i="13"/>
  <c r="BQ185" i="13" s="1"/>
  <c r="I185" i="13" s="1"/>
  <c r="BP184" i="13"/>
  <c r="BQ184" i="13" s="1"/>
  <c r="I184" i="13" s="1"/>
  <c r="BP183" i="13"/>
  <c r="BQ183" i="13" s="1"/>
  <c r="I183" i="13" s="1"/>
  <c r="BP182" i="13"/>
  <c r="BQ182" i="13" s="1"/>
  <c r="I182" i="13" s="1"/>
  <c r="BP181" i="13"/>
  <c r="BQ181" i="13" s="1"/>
  <c r="I181" i="13" s="1"/>
  <c r="BP180" i="13"/>
  <c r="BQ180" i="13" s="1"/>
  <c r="I180" i="13" s="1"/>
  <c r="BP179" i="13"/>
  <c r="BQ179" i="13" s="1"/>
  <c r="I179" i="13" s="1"/>
  <c r="BP178" i="13"/>
  <c r="BQ178" i="13" s="1"/>
  <c r="I178" i="13" s="1"/>
  <c r="BP177" i="13"/>
  <c r="BQ177" i="13" s="1"/>
  <c r="I177" i="13" s="1"/>
  <c r="BP176" i="13"/>
  <c r="BQ176" i="13" s="1"/>
  <c r="I176" i="13" s="1"/>
  <c r="BP175" i="13"/>
  <c r="BQ175" i="13" s="1"/>
  <c r="I175" i="13" s="1"/>
  <c r="BP174" i="13"/>
  <c r="BQ174" i="13" s="1"/>
  <c r="I174" i="13" s="1"/>
  <c r="BP173" i="13"/>
  <c r="BQ173" i="13" s="1"/>
  <c r="I173" i="13" s="1"/>
  <c r="BP172" i="13"/>
  <c r="BQ172" i="13" s="1"/>
  <c r="I172" i="13" s="1"/>
  <c r="BP171" i="13"/>
  <c r="BQ171" i="13" s="1"/>
  <c r="I171" i="13" s="1"/>
  <c r="BP170" i="13"/>
  <c r="BQ170" i="13" s="1"/>
  <c r="I170" i="13" s="1"/>
  <c r="BP169" i="13"/>
  <c r="BQ169" i="13" s="1"/>
  <c r="I169" i="13" s="1"/>
  <c r="BP168" i="13"/>
  <c r="BQ168" i="13" s="1"/>
  <c r="I168" i="13" s="1"/>
  <c r="BP167" i="13"/>
  <c r="BQ167" i="13" s="1"/>
  <c r="I167" i="13" s="1"/>
  <c r="BP166" i="13"/>
  <c r="BQ166" i="13" s="1"/>
  <c r="I166" i="13" s="1"/>
  <c r="BP165" i="13"/>
  <c r="BQ165" i="13" s="1"/>
  <c r="I165" i="13" s="1"/>
  <c r="BP164" i="13"/>
  <c r="BQ164" i="13" s="1"/>
  <c r="I164" i="13" s="1"/>
  <c r="BP163" i="13"/>
  <c r="BQ163" i="13" s="1"/>
  <c r="I163" i="13" s="1"/>
  <c r="BP162" i="13"/>
  <c r="BQ162" i="13" s="1"/>
  <c r="I162" i="13" s="1"/>
  <c r="BP161" i="13"/>
  <c r="BQ161" i="13" s="1"/>
  <c r="I161" i="13" s="1"/>
  <c r="BP160" i="13"/>
  <c r="BQ160" i="13" s="1"/>
  <c r="I160" i="13" s="1"/>
  <c r="BP159" i="13"/>
  <c r="BQ159" i="13" s="1"/>
  <c r="I159" i="13" s="1"/>
  <c r="BP158" i="13"/>
  <c r="BQ158" i="13" s="1"/>
  <c r="I158" i="13" s="1"/>
  <c r="BP157" i="13"/>
  <c r="BQ157" i="13" s="1"/>
  <c r="I157" i="13" s="1"/>
  <c r="BP156" i="13"/>
  <c r="BQ156" i="13" s="1"/>
  <c r="I156" i="13" s="1"/>
  <c r="BP155" i="13"/>
  <c r="BQ155" i="13" s="1"/>
  <c r="I155" i="13" s="1"/>
  <c r="BP154" i="13"/>
  <c r="BQ154" i="13" s="1"/>
  <c r="I154" i="13" s="1"/>
  <c r="BP153" i="13"/>
  <c r="BQ153" i="13" s="1"/>
  <c r="I153" i="13" s="1"/>
  <c r="BP152" i="13"/>
  <c r="BQ152" i="13" s="1"/>
  <c r="I152" i="13" s="1"/>
  <c r="BP151" i="13"/>
  <c r="BQ151" i="13" s="1"/>
  <c r="I151" i="13" s="1"/>
  <c r="BP150" i="13"/>
  <c r="BQ150" i="13" s="1"/>
  <c r="I150" i="13" s="1"/>
  <c r="BP149" i="13"/>
  <c r="BQ149" i="13" s="1"/>
  <c r="I149" i="13" s="1"/>
  <c r="BP148" i="13"/>
  <c r="BQ148" i="13" s="1"/>
  <c r="I148" i="13" s="1"/>
  <c r="BP147" i="13"/>
  <c r="BQ147" i="13" s="1"/>
  <c r="I147" i="13" s="1"/>
  <c r="BP146" i="13"/>
  <c r="BQ146" i="13" s="1"/>
  <c r="I146" i="13" s="1"/>
  <c r="BP145" i="13"/>
  <c r="BQ145" i="13" s="1"/>
  <c r="I145" i="13" s="1"/>
  <c r="BP144" i="13"/>
  <c r="BQ144" i="13" s="1"/>
  <c r="I144" i="13" s="1"/>
  <c r="BP143" i="13"/>
  <c r="BQ143" i="13" s="1"/>
  <c r="I143" i="13" s="1"/>
  <c r="BP142" i="13"/>
  <c r="BQ142" i="13" s="1"/>
  <c r="I142" i="13" s="1"/>
  <c r="BP141" i="13"/>
  <c r="BQ141" i="13" s="1"/>
  <c r="I141" i="13" s="1"/>
  <c r="BP140" i="13"/>
  <c r="BP139" i="13"/>
  <c r="BQ139" i="13" s="1"/>
  <c r="I139" i="13" s="1"/>
  <c r="BP138" i="13"/>
  <c r="BQ138" i="13" s="1"/>
  <c r="I138" i="13" s="1"/>
  <c r="BP137" i="13"/>
  <c r="BQ137" i="13" s="1"/>
  <c r="I137" i="13" s="1"/>
  <c r="BP136" i="13"/>
  <c r="BQ136" i="13" s="1"/>
  <c r="I136" i="13" s="1"/>
  <c r="BP135" i="13"/>
  <c r="BQ135" i="13" s="1"/>
  <c r="I135" i="13" s="1"/>
  <c r="BP134" i="13"/>
  <c r="BQ134" i="13" s="1"/>
  <c r="I134" i="13" s="1"/>
  <c r="BP133" i="13"/>
  <c r="BQ133" i="13" s="1"/>
  <c r="I133" i="13" s="1"/>
  <c r="BP132" i="13"/>
  <c r="BQ132" i="13" s="1"/>
  <c r="I132" i="13" s="1"/>
  <c r="BP131" i="13"/>
  <c r="BQ131" i="13" s="1"/>
  <c r="I131" i="13" s="1"/>
  <c r="BP130" i="13"/>
  <c r="BQ130" i="13" s="1"/>
  <c r="I130" i="13" s="1"/>
  <c r="BP129" i="13"/>
  <c r="BQ129" i="13" s="1"/>
  <c r="I129" i="13" s="1"/>
  <c r="BP128" i="13"/>
  <c r="BQ128" i="13" s="1"/>
  <c r="I128" i="13" s="1"/>
  <c r="BP127" i="13"/>
  <c r="BQ127" i="13" s="1"/>
  <c r="I127" i="13" s="1"/>
  <c r="BP126" i="13"/>
  <c r="BQ126" i="13" s="1"/>
  <c r="I126" i="13" s="1"/>
  <c r="BP125" i="13"/>
  <c r="BQ125" i="13" s="1"/>
  <c r="I125" i="13" s="1"/>
  <c r="BP124" i="13"/>
  <c r="BQ124" i="13" s="1"/>
  <c r="I124" i="13" s="1"/>
  <c r="BP123" i="13"/>
  <c r="BQ123" i="13" s="1"/>
  <c r="I123" i="13" s="1"/>
  <c r="BP122" i="13"/>
  <c r="BQ122" i="13" s="1"/>
  <c r="I122" i="13" s="1"/>
  <c r="BP121" i="13"/>
  <c r="BQ121" i="13" s="1"/>
  <c r="I121" i="13" s="1"/>
  <c r="BP120" i="13"/>
  <c r="BQ120" i="13" s="1"/>
  <c r="I120" i="13" s="1"/>
  <c r="BP119" i="13"/>
  <c r="BQ119" i="13" s="1"/>
  <c r="I119" i="13" s="1"/>
  <c r="BP118" i="13"/>
  <c r="BQ118" i="13" s="1"/>
  <c r="I118" i="13" s="1"/>
  <c r="BP117" i="13"/>
  <c r="BQ117" i="13" s="1"/>
  <c r="I117" i="13" s="1"/>
  <c r="BP116" i="13"/>
  <c r="BQ116" i="13" s="1"/>
  <c r="I116" i="13" s="1"/>
  <c r="BP115" i="13"/>
  <c r="BQ115" i="13" s="1"/>
  <c r="I115" i="13" s="1"/>
  <c r="BP114" i="13"/>
  <c r="BQ114" i="13" s="1"/>
  <c r="I114" i="13" s="1"/>
  <c r="BP113" i="13"/>
  <c r="BQ113" i="13" s="1"/>
  <c r="I113" i="13" s="1"/>
  <c r="BP112" i="13"/>
  <c r="BQ112" i="13" s="1"/>
  <c r="I112" i="13" s="1"/>
  <c r="BP111" i="13"/>
  <c r="BQ111" i="13" s="1"/>
  <c r="I111" i="13" s="1"/>
  <c r="BP110" i="13"/>
  <c r="BQ110" i="13" s="1"/>
  <c r="I110" i="13" s="1"/>
  <c r="BP109" i="13"/>
  <c r="BQ109" i="13" s="1"/>
  <c r="I109" i="13" s="1"/>
  <c r="BP108" i="13"/>
  <c r="BQ108" i="13" s="1"/>
  <c r="I108" i="13" s="1"/>
  <c r="BP107" i="13"/>
  <c r="BQ107" i="13" s="1"/>
  <c r="I107" i="13" s="1"/>
  <c r="BP106" i="13"/>
  <c r="BQ106" i="13" s="1"/>
  <c r="I106" i="13" s="1"/>
  <c r="BP105" i="13"/>
  <c r="BQ105" i="13" s="1"/>
  <c r="I105" i="13" s="1"/>
  <c r="BP104" i="13"/>
  <c r="BQ104" i="13" s="1"/>
  <c r="I104" i="13" s="1"/>
  <c r="BP103" i="13"/>
  <c r="BQ103" i="13" s="1"/>
  <c r="I103" i="13" s="1"/>
  <c r="BP102" i="13"/>
  <c r="BQ102" i="13" s="1"/>
  <c r="I102" i="13" s="1"/>
  <c r="BP101" i="13"/>
  <c r="BQ101" i="13" s="1"/>
  <c r="I101" i="13" s="1"/>
  <c r="BP100" i="13"/>
  <c r="BQ100" i="13" s="1"/>
  <c r="I100" i="13" s="1"/>
  <c r="BP99" i="13"/>
  <c r="BP98" i="13"/>
  <c r="BQ98" i="13" s="1"/>
  <c r="I98" i="13" s="1"/>
  <c r="BP97" i="13"/>
  <c r="BQ97" i="13" s="1"/>
  <c r="I97" i="13" s="1"/>
  <c r="BP96" i="13"/>
  <c r="BQ96" i="13" s="1"/>
  <c r="I96" i="13" s="1"/>
  <c r="BP95" i="13"/>
  <c r="BQ95" i="13" s="1"/>
  <c r="I95" i="13" s="1"/>
  <c r="BP94" i="13"/>
  <c r="BQ94" i="13" s="1"/>
  <c r="I94" i="13" s="1"/>
  <c r="BP93" i="13"/>
  <c r="BQ93" i="13" s="1"/>
  <c r="I93" i="13" s="1"/>
  <c r="BP92" i="13"/>
  <c r="BQ92" i="13" s="1"/>
  <c r="I92" i="13" s="1"/>
  <c r="BP91" i="13"/>
  <c r="BQ91" i="13" s="1"/>
  <c r="I91" i="13" s="1"/>
  <c r="BP90" i="13"/>
  <c r="BQ90" i="13" s="1"/>
  <c r="I90" i="13" s="1"/>
  <c r="BP89" i="13"/>
  <c r="BQ89" i="13" s="1"/>
  <c r="I89" i="13" s="1"/>
  <c r="BP88" i="13"/>
  <c r="BQ88" i="13" s="1"/>
  <c r="I88" i="13" s="1"/>
  <c r="BP87" i="13"/>
  <c r="BQ87" i="13" s="1"/>
  <c r="I87" i="13" s="1"/>
  <c r="BP86" i="13"/>
  <c r="BQ86" i="13" s="1"/>
  <c r="I86" i="13" s="1"/>
  <c r="BP85" i="13"/>
  <c r="BQ85" i="13" s="1"/>
  <c r="I85" i="13" s="1"/>
  <c r="BP84" i="13"/>
  <c r="BQ84" i="13" s="1"/>
  <c r="I84" i="13" s="1"/>
  <c r="BP83" i="13"/>
  <c r="BQ83" i="13" s="1"/>
  <c r="I83" i="13" s="1"/>
  <c r="BP82" i="13"/>
  <c r="BQ82" i="13" s="1"/>
  <c r="I82" i="13" s="1"/>
  <c r="BP81" i="13"/>
  <c r="BQ81" i="13" s="1"/>
  <c r="I81" i="13" s="1"/>
  <c r="BP80" i="13"/>
  <c r="BQ80" i="13" s="1"/>
  <c r="I80" i="13" s="1"/>
  <c r="BP79" i="13"/>
  <c r="BQ79" i="13" s="1"/>
  <c r="I79" i="13" s="1"/>
  <c r="BP78" i="13"/>
  <c r="BQ78" i="13" s="1"/>
  <c r="I78" i="13" s="1"/>
  <c r="BP77" i="13"/>
  <c r="BQ77" i="13" s="1"/>
  <c r="I77" i="13" s="1"/>
  <c r="BP76" i="13"/>
  <c r="BQ76" i="13" s="1"/>
  <c r="I76" i="13" s="1"/>
  <c r="BP75" i="13"/>
  <c r="BQ75" i="13" s="1"/>
  <c r="I75" i="13" s="1"/>
  <c r="BP74" i="13"/>
  <c r="BQ74" i="13" s="1"/>
  <c r="I74" i="13" s="1"/>
  <c r="BP73" i="13"/>
  <c r="BQ73" i="13" s="1"/>
  <c r="I73" i="13" s="1"/>
  <c r="BP72" i="13"/>
  <c r="BQ72" i="13" s="1"/>
  <c r="I72" i="13" s="1"/>
  <c r="BP71" i="13"/>
  <c r="BQ71" i="13" s="1"/>
  <c r="I71" i="13" s="1"/>
  <c r="BP70" i="13"/>
  <c r="BQ70" i="13" s="1"/>
  <c r="I70" i="13" s="1"/>
  <c r="BP69" i="13"/>
  <c r="BQ69" i="13" s="1"/>
  <c r="I69" i="13" s="1"/>
  <c r="BP68" i="13"/>
  <c r="BQ68" i="13" s="1"/>
  <c r="I68" i="13" s="1"/>
  <c r="BP67" i="13"/>
  <c r="BQ67" i="13" s="1"/>
  <c r="I67" i="13" s="1"/>
  <c r="BP66" i="13"/>
  <c r="BQ66" i="13" s="1"/>
  <c r="I66" i="13" s="1"/>
  <c r="BP65" i="13"/>
  <c r="BQ65" i="13" s="1"/>
  <c r="I65" i="13" s="1"/>
  <c r="BP64" i="13"/>
  <c r="BQ64" i="13" s="1"/>
  <c r="I64" i="13" s="1"/>
  <c r="BP63" i="13"/>
  <c r="BQ63" i="13" s="1"/>
  <c r="I63" i="13" s="1"/>
  <c r="BP62" i="13"/>
  <c r="BQ62" i="13" s="1"/>
  <c r="I62" i="13" s="1"/>
  <c r="BP61" i="13"/>
  <c r="BQ61" i="13" s="1"/>
  <c r="I61" i="13" s="1"/>
  <c r="BP60" i="13"/>
  <c r="BQ60" i="13" s="1"/>
  <c r="I60" i="13" s="1"/>
  <c r="BP59" i="13"/>
  <c r="BP58" i="13"/>
  <c r="BP57" i="13"/>
  <c r="BQ57" i="13" s="1"/>
  <c r="I57" i="13" s="1"/>
  <c r="BP56" i="13"/>
  <c r="BQ56" i="13" s="1"/>
  <c r="I56" i="13" s="1"/>
  <c r="BP55" i="13"/>
  <c r="BQ55" i="13" s="1"/>
  <c r="I55" i="13" s="1"/>
  <c r="BP54" i="13"/>
  <c r="BQ54" i="13" s="1"/>
  <c r="I54" i="13" s="1"/>
  <c r="BP53" i="13"/>
  <c r="BQ53" i="13" s="1"/>
  <c r="I53" i="13" s="1"/>
  <c r="BP52" i="13"/>
  <c r="BQ52" i="13" s="1"/>
  <c r="I52" i="13" s="1"/>
  <c r="BP51" i="13"/>
  <c r="BQ51" i="13" s="1"/>
  <c r="I51" i="13" s="1"/>
  <c r="BP50" i="13"/>
  <c r="BQ50" i="13" s="1"/>
  <c r="I50" i="13" s="1"/>
  <c r="BP49" i="13"/>
  <c r="BQ49" i="13" s="1"/>
  <c r="I49" i="13" s="1"/>
  <c r="BP48" i="13"/>
  <c r="BQ48" i="13" s="1"/>
  <c r="I48" i="13" s="1"/>
  <c r="BP47" i="13"/>
  <c r="BQ47" i="13" s="1"/>
  <c r="BP46" i="13"/>
  <c r="BQ46" i="13" s="1"/>
  <c r="I46" i="13" s="1"/>
  <c r="BP45" i="13"/>
  <c r="BQ45" i="13" s="1"/>
  <c r="I45" i="13" s="1"/>
  <c r="BP44" i="13"/>
  <c r="BQ44" i="13" s="1"/>
  <c r="I44" i="13" s="1"/>
  <c r="BP43" i="13"/>
  <c r="BQ43" i="13" s="1"/>
  <c r="I43" i="13" s="1"/>
  <c r="BP42" i="13"/>
  <c r="BQ42" i="13" s="1"/>
  <c r="I42" i="13" s="1"/>
  <c r="BP41" i="13"/>
  <c r="BQ41" i="13" s="1"/>
  <c r="I41" i="13" s="1"/>
  <c r="BP40" i="13"/>
  <c r="BQ40" i="13" s="1"/>
  <c r="I40" i="13" s="1"/>
  <c r="BP39" i="13"/>
  <c r="BQ39" i="13" s="1"/>
  <c r="I39" i="13" s="1"/>
  <c r="BP38" i="13"/>
  <c r="BQ38" i="13" s="1"/>
  <c r="I38" i="13" s="1"/>
  <c r="BP37" i="13"/>
  <c r="BQ37" i="13" s="1"/>
  <c r="I37" i="13" s="1"/>
  <c r="BP36" i="13"/>
  <c r="BQ36" i="13" s="1"/>
  <c r="I36" i="13" s="1"/>
  <c r="BP35" i="13"/>
  <c r="BQ35" i="13" s="1"/>
  <c r="I35" i="13" s="1"/>
  <c r="BP34" i="13"/>
  <c r="BP33" i="13"/>
  <c r="BQ33" i="13" s="1"/>
  <c r="I33" i="13" s="1"/>
  <c r="BP32" i="13"/>
  <c r="BQ32" i="13" s="1"/>
  <c r="I32" i="13" s="1"/>
  <c r="BP31" i="13"/>
  <c r="BQ31" i="13" s="1"/>
  <c r="I31" i="13" s="1"/>
  <c r="BP30" i="13"/>
  <c r="BQ30" i="13" s="1"/>
  <c r="I30" i="13" s="1"/>
  <c r="BP29" i="13"/>
  <c r="BQ29" i="13" s="1"/>
  <c r="I29" i="13" s="1"/>
  <c r="BP28" i="13"/>
  <c r="BQ28" i="13" s="1"/>
  <c r="I28" i="13" s="1"/>
  <c r="BP27" i="13"/>
  <c r="BQ27" i="13" s="1"/>
  <c r="I27" i="13" s="1"/>
  <c r="BP26" i="13"/>
  <c r="BQ26" i="13" s="1"/>
  <c r="I26" i="13" s="1"/>
  <c r="BP25" i="13"/>
  <c r="BQ25" i="13" s="1"/>
  <c r="I25" i="13" s="1"/>
  <c r="BP24" i="13"/>
  <c r="BQ24" i="13" s="1"/>
  <c r="I24" i="13" s="1"/>
  <c r="BP23" i="13"/>
  <c r="BQ23" i="13" s="1"/>
  <c r="I23" i="13" s="1"/>
  <c r="BP22" i="13"/>
  <c r="BQ22" i="13" s="1"/>
  <c r="I22" i="13" s="1"/>
  <c r="BP21" i="13"/>
  <c r="BQ21" i="13" s="1"/>
  <c r="I21" i="13" s="1"/>
  <c r="BP20" i="13"/>
  <c r="BQ20" i="13" s="1"/>
  <c r="I20" i="13" s="1"/>
  <c r="BP19" i="13"/>
  <c r="BQ19" i="13" s="1"/>
  <c r="I19" i="13" s="1"/>
  <c r="BP18" i="13"/>
  <c r="BQ59" i="13" l="1"/>
  <c r="I59" i="13" s="1"/>
  <c r="BQ34" i="13"/>
  <c r="I34" i="13" s="1"/>
  <c r="BQ18" i="13"/>
  <c r="I18" i="13" s="1"/>
  <c r="G33" i="22"/>
  <c r="G34" i="22" s="1"/>
  <c r="F33" i="22"/>
  <c r="G24" i="22"/>
  <c r="F24" i="22"/>
  <c r="G19" i="22"/>
  <c r="F17" i="22"/>
  <c r="F16" i="22"/>
  <c r="F15" i="22"/>
  <c r="F14" i="22"/>
  <c r="F13" i="22"/>
  <c r="F19" i="22" l="1"/>
  <c r="F34" i="22" s="1"/>
  <c r="D7" i="22" s="1"/>
  <c r="C7" i="28"/>
  <c r="C8" i="28"/>
  <c r="C9" i="28"/>
  <c r="C10" i="28"/>
  <c r="C11" i="28"/>
  <c r="C12" i="28"/>
  <c r="C13" i="28"/>
  <c r="C14" i="28"/>
  <c r="C15" i="28"/>
  <c r="C16" i="28"/>
  <c r="C17" i="28"/>
  <c r="C18" i="28"/>
  <c r="C19" i="28"/>
  <c r="C20" i="28"/>
  <c r="C21" i="28"/>
  <c r="C22" i="28"/>
  <c r="C23" i="28"/>
  <c r="C24" i="28"/>
  <c r="C25" i="28"/>
  <c r="C26" i="28"/>
  <c r="C27" i="28"/>
  <c r="C28" i="28"/>
  <c r="C29" i="28"/>
  <c r="C30" i="28"/>
  <c r="C31" i="28"/>
  <c r="C32" i="28"/>
  <c r="C33" i="28"/>
  <c r="C34" i="28"/>
  <c r="C35" i="28"/>
  <c r="C36" i="28"/>
  <c r="C37" i="28"/>
  <c r="C38" i="28"/>
  <c r="C39" i="28"/>
  <c r="C40" i="28"/>
  <c r="C41" i="28"/>
  <c r="C42" i="28"/>
  <c r="C43" i="28"/>
  <c r="C44" i="28"/>
  <c r="C45" i="28"/>
  <c r="C46" i="28"/>
  <c r="C47" i="28"/>
  <c r="C48" i="28"/>
  <c r="C49" i="28"/>
  <c r="C50" i="28"/>
  <c r="C51" i="28"/>
  <c r="C52" i="28"/>
  <c r="C53" i="28"/>
  <c r="C54" i="28"/>
  <c r="C55" i="28"/>
  <c r="C56" i="28"/>
  <c r="C57" i="28"/>
  <c r="C58" i="28"/>
  <c r="C59" i="28"/>
  <c r="C60" i="28"/>
  <c r="C61" i="28"/>
  <c r="C62" i="28"/>
  <c r="C63" i="28"/>
  <c r="C64" i="28"/>
  <c r="C65" i="28"/>
  <c r="C66" i="28"/>
  <c r="C67" i="28"/>
  <c r="C68" i="28"/>
  <c r="C69" i="28"/>
  <c r="C70" i="28"/>
  <c r="C71" i="28"/>
  <c r="C72" i="28"/>
  <c r="C73" i="28"/>
  <c r="C74" i="28"/>
  <c r="C75" i="28"/>
  <c r="C76" i="28"/>
  <c r="C77" i="28"/>
  <c r="C78" i="28"/>
  <c r="C79" i="28"/>
  <c r="C80" i="28"/>
  <c r="C81" i="28"/>
  <c r="C82" i="28"/>
  <c r="C83" i="28"/>
  <c r="C84" i="28"/>
  <c r="C85" i="28"/>
  <c r="C86" i="28"/>
  <c r="C87" i="28"/>
  <c r="C88" i="28"/>
  <c r="C89" i="28"/>
  <c r="C90" i="28"/>
  <c r="C91" i="28"/>
  <c r="C92" i="28"/>
  <c r="C93" i="28"/>
  <c r="C94" i="28"/>
  <c r="C95" i="28"/>
  <c r="C96" i="28"/>
  <c r="C97" i="28"/>
  <c r="C98" i="28"/>
  <c r="C99" i="28"/>
  <c r="C100" i="28"/>
  <c r="C101" i="28"/>
  <c r="C102" i="28"/>
  <c r="C103" i="28"/>
  <c r="C104" i="28"/>
  <c r="C105" i="28"/>
  <c r="C106" i="28"/>
  <c r="C107" i="28"/>
  <c r="C108" i="28"/>
  <c r="C109" i="28"/>
  <c r="C110" i="28"/>
  <c r="C111" i="28"/>
  <c r="C112" i="28"/>
  <c r="C113" i="28"/>
  <c r="C114" i="28"/>
  <c r="C115" i="28"/>
  <c r="C116" i="28"/>
  <c r="C117" i="28"/>
  <c r="C118" i="28"/>
  <c r="C119" i="28"/>
  <c r="C120" i="28"/>
  <c r="C121" i="28"/>
  <c r="C122" i="28"/>
  <c r="C123" i="28"/>
  <c r="C124" i="28"/>
  <c r="C125" i="28"/>
  <c r="C126" i="28"/>
  <c r="C127" i="28"/>
  <c r="C128" i="28"/>
  <c r="C129" i="28"/>
  <c r="C130" i="28"/>
  <c r="C131" i="28"/>
  <c r="C132" i="28"/>
  <c r="C133" i="28"/>
  <c r="C134" i="28"/>
  <c r="C135" i="28"/>
  <c r="C136" i="28"/>
  <c r="C137" i="28"/>
  <c r="C138" i="28"/>
  <c r="C139" i="28"/>
  <c r="C140" i="28"/>
  <c r="C141" i="28"/>
  <c r="C142" i="28"/>
  <c r="C143" i="28"/>
  <c r="C144" i="28"/>
  <c r="C145" i="28"/>
  <c r="C146" i="28"/>
  <c r="C147" i="28"/>
  <c r="C148" i="28"/>
  <c r="C149" i="28"/>
  <c r="C150" i="28"/>
  <c r="C151" i="28"/>
  <c r="C152" i="28"/>
  <c r="C153" i="28"/>
  <c r="C154" i="28"/>
  <c r="C155" i="28"/>
  <c r="C156" i="28"/>
  <c r="C157" i="28"/>
  <c r="C158" i="28"/>
  <c r="C159" i="28"/>
  <c r="C160" i="28"/>
  <c r="C161" i="28"/>
  <c r="C162" i="28"/>
  <c r="C163" i="28"/>
  <c r="C164" i="28"/>
  <c r="C165" i="28"/>
  <c r="C166" i="28"/>
  <c r="C167" i="28"/>
  <c r="C168" i="28"/>
  <c r="C169" i="28"/>
  <c r="C170" i="28"/>
  <c r="C171" i="28"/>
  <c r="C172" i="28"/>
  <c r="C173" i="28"/>
  <c r="C174" i="28"/>
  <c r="C175" i="28"/>
  <c r="C176" i="28"/>
  <c r="C177" i="28"/>
  <c r="C178" i="28"/>
  <c r="C179" i="28"/>
  <c r="C180" i="28"/>
  <c r="C181" i="28"/>
  <c r="C182" i="28"/>
  <c r="C183" i="28"/>
  <c r="C184" i="28"/>
  <c r="C185" i="28"/>
  <c r="C186" i="28"/>
  <c r="C187" i="28"/>
  <c r="C188" i="28"/>
  <c r="C189" i="28"/>
  <c r="C190" i="28"/>
  <c r="C191" i="28"/>
  <c r="C192" i="28"/>
  <c r="C193" i="28"/>
  <c r="C194" i="28"/>
  <c r="C195" i="28"/>
  <c r="C196" i="28"/>
  <c r="C197" i="28"/>
  <c r="C198" i="28"/>
  <c r="C199" i="28"/>
  <c r="C200" i="28"/>
  <c r="C201" i="28"/>
  <c r="C202" i="28"/>
  <c r="C203" i="28"/>
  <c r="C204" i="28"/>
  <c r="C205" i="28"/>
  <c r="C206" i="28"/>
  <c r="C207" i="28"/>
  <c r="C208" i="28"/>
  <c r="C209" i="28"/>
  <c r="C210" i="28"/>
  <c r="C211" i="28"/>
  <c r="C212" i="28"/>
  <c r="C213" i="28"/>
  <c r="C214" i="28"/>
  <c r="C215" i="28"/>
  <c r="C216" i="28"/>
  <c r="C217" i="28"/>
  <c r="C218" i="28"/>
  <c r="C219" i="28"/>
  <c r="C220" i="28"/>
  <c r="C221" i="28"/>
  <c r="C222" i="28"/>
  <c r="C223" i="28"/>
  <c r="C224" i="28"/>
  <c r="C225" i="28"/>
  <c r="C226" i="28"/>
  <c r="C227" i="28"/>
  <c r="C228" i="28"/>
  <c r="C229" i="28"/>
  <c r="C230" i="28"/>
  <c r="C231" i="28"/>
  <c r="C232" i="28"/>
  <c r="C233" i="28"/>
  <c r="C234" i="28"/>
  <c r="C235" i="28"/>
  <c r="C236" i="28"/>
  <c r="C237" i="28"/>
  <c r="C238" i="28"/>
  <c r="C239" i="28"/>
  <c r="C240" i="28"/>
  <c r="C241" i="28"/>
  <c r="C242" i="28"/>
  <c r="C243" i="28"/>
  <c r="C244" i="28"/>
  <c r="C245" i="28"/>
  <c r="C246" i="28"/>
  <c r="C247" i="28"/>
  <c r="C248" i="28"/>
  <c r="C249" i="28"/>
  <c r="C250" i="28"/>
  <c r="C251" i="28"/>
  <c r="C252" i="28"/>
  <c r="C253" i="28"/>
  <c r="C254" i="28"/>
  <c r="C255" i="28"/>
  <c r="C256" i="28"/>
  <c r="C257" i="28"/>
  <c r="C258" i="28"/>
  <c r="C259" i="28"/>
  <c r="C260" i="28"/>
  <c r="C261" i="28"/>
  <c r="C262" i="28"/>
  <c r="C263" i="28"/>
  <c r="C264" i="28"/>
  <c r="C265" i="28"/>
  <c r="C266" i="28"/>
  <c r="C267" i="28"/>
  <c r="C268" i="28"/>
  <c r="C269" i="28"/>
  <c r="C270" i="28"/>
  <c r="C271" i="28"/>
  <c r="C272" i="28"/>
  <c r="C273" i="28"/>
  <c r="C274" i="28"/>
  <c r="C275" i="28"/>
  <c r="C276" i="28"/>
  <c r="C277" i="28"/>
  <c r="C278" i="28"/>
  <c r="C279" i="28"/>
  <c r="C280" i="28"/>
  <c r="C281" i="28"/>
  <c r="C282" i="28"/>
  <c r="C283" i="28"/>
  <c r="C284" i="28"/>
  <c r="C285" i="28"/>
  <c r="C286" i="28"/>
  <c r="C287" i="28"/>
  <c r="C288" i="28"/>
  <c r="C289" i="28"/>
  <c r="C290" i="28"/>
  <c r="C291" i="28"/>
  <c r="C292" i="28"/>
  <c r="C293" i="28"/>
  <c r="C294" i="28"/>
  <c r="C295" i="28"/>
  <c r="C296" i="28"/>
  <c r="C297" i="28"/>
  <c r="C298" i="28"/>
  <c r="C299" i="28"/>
  <c r="C300" i="28"/>
  <c r="C301" i="28"/>
  <c r="C302" i="28"/>
  <c r="C303" i="28"/>
  <c r="C304" i="28"/>
  <c r="C305" i="28"/>
  <c r="C306" i="28"/>
  <c r="C307" i="28"/>
  <c r="C308" i="28"/>
  <c r="C309" i="28"/>
  <c r="C310" i="28"/>
  <c r="C311" i="28"/>
  <c r="C312" i="28"/>
  <c r="C313" i="28"/>
  <c r="C314" i="28"/>
  <c r="C315" i="28"/>
  <c r="C316" i="28"/>
  <c r="C317" i="28"/>
  <c r="C318" i="28"/>
  <c r="C319" i="28"/>
  <c r="C320" i="28"/>
  <c r="C321" i="28"/>
  <c r="C322" i="28"/>
  <c r="C323" i="28"/>
  <c r="C324" i="28"/>
  <c r="C325" i="28"/>
  <c r="C326" i="28"/>
  <c r="C327" i="28"/>
  <c r="C328" i="28"/>
  <c r="C329" i="28"/>
  <c r="C330" i="28"/>
  <c r="C331" i="28"/>
  <c r="C332" i="28"/>
  <c r="C333" i="28"/>
  <c r="C334" i="28"/>
  <c r="C335" i="28"/>
  <c r="C336" i="28"/>
  <c r="C337" i="28"/>
  <c r="C338" i="28"/>
  <c r="C339" i="28"/>
  <c r="C340" i="28"/>
  <c r="C341" i="28"/>
  <c r="C342" i="28"/>
  <c r="C343" i="28"/>
  <c r="C344" i="28"/>
  <c r="C345" i="28"/>
  <c r="C346" i="28"/>
  <c r="C347" i="28"/>
  <c r="C348" i="28"/>
  <c r="C349" i="28"/>
  <c r="C350" i="28"/>
  <c r="C351" i="28"/>
  <c r="C352" i="28"/>
  <c r="C353" i="28"/>
  <c r="C354" i="28"/>
  <c r="C355" i="28"/>
  <c r="C356" i="28"/>
  <c r="C357" i="28"/>
  <c r="C358" i="28"/>
  <c r="C359" i="28"/>
  <c r="C360" i="28"/>
  <c r="C361" i="28"/>
  <c r="C362" i="28"/>
  <c r="C363" i="28"/>
  <c r="C364" i="28"/>
  <c r="C365" i="28"/>
  <c r="C366" i="28"/>
  <c r="C367" i="28"/>
  <c r="C368" i="28"/>
  <c r="C369" i="28"/>
  <c r="C370" i="28"/>
  <c r="C371" i="28"/>
  <c r="C372" i="28"/>
  <c r="C373" i="28"/>
  <c r="C374" i="28"/>
  <c r="C375" i="28"/>
  <c r="C376" i="28"/>
  <c r="C377" i="28"/>
  <c r="C378" i="28"/>
  <c r="C379" i="28"/>
  <c r="C380" i="28"/>
  <c r="C381" i="28"/>
  <c r="C382" i="28"/>
  <c r="C383" i="28"/>
  <c r="C384" i="28"/>
  <c r="C385" i="28"/>
  <c r="C386" i="28"/>
  <c r="C387" i="28"/>
  <c r="C388" i="28"/>
  <c r="C389" i="28"/>
  <c r="C390" i="28"/>
  <c r="C391" i="28"/>
  <c r="C392" i="28"/>
  <c r="C393" i="28"/>
  <c r="C394" i="28"/>
  <c r="C395" i="28"/>
  <c r="C396" i="28"/>
  <c r="C397" i="28"/>
  <c r="C398" i="28"/>
  <c r="C399" i="28"/>
  <c r="C400" i="28"/>
  <c r="C401" i="28"/>
  <c r="C402" i="28"/>
  <c r="C403" i="28"/>
  <c r="C404" i="28"/>
  <c r="C405" i="28"/>
  <c r="C406" i="28"/>
  <c r="C407" i="28"/>
  <c r="C408" i="28"/>
  <c r="C409" i="28"/>
  <c r="C410" i="28"/>
  <c r="C411" i="28"/>
  <c r="C412" i="28"/>
  <c r="C413" i="28"/>
  <c r="C414" i="28"/>
  <c r="C415" i="28"/>
  <c r="C416" i="28"/>
  <c r="C417" i="28"/>
  <c r="C418" i="28"/>
  <c r="C419" i="28"/>
  <c r="C420" i="28"/>
  <c r="C421" i="28"/>
  <c r="C422" i="28"/>
  <c r="C423" i="28"/>
  <c r="C424" i="28"/>
  <c r="C425" i="28"/>
  <c r="C426" i="28"/>
  <c r="C427" i="28"/>
  <c r="C428" i="28"/>
  <c r="C429" i="28"/>
  <c r="C430" i="28"/>
  <c r="C431" i="28"/>
  <c r="C432" i="28"/>
  <c r="C433" i="28"/>
  <c r="C434" i="28"/>
  <c r="C435" i="28"/>
  <c r="C436" i="28"/>
  <c r="C437" i="28"/>
  <c r="C438" i="28"/>
  <c r="C439" i="28"/>
  <c r="C440" i="28"/>
  <c r="C441" i="28"/>
  <c r="C442" i="28"/>
  <c r="C443" i="28"/>
  <c r="C444" i="28"/>
  <c r="C445" i="28"/>
  <c r="C446" i="28"/>
  <c r="C447" i="28"/>
  <c r="C448" i="28"/>
  <c r="C449" i="28"/>
  <c r="C450" i="28"/>
  <c r="C451" i="28"/>
  <c r="C452" i="28"/>
  <c r="C453" i="28"/>
  <c r="C454" i="28"/>
  <c r="C455" i="28"/>
  <c r="C456" i="28"/>
  <c r="C457" i="28"/>
  <c r="C458" i="28"/>
  <c r="C459" i="28"/>
  <c r="C460" i="28"/>
  <c r="C461" i="28"/>
  <c r="C462" i="28"/>
  <c r="C463" i="28"/>
  <c r="C464" i="28"/>
  <c r="C465" i="28"/>
  <c r="C466" i="28"/>
  <c r="C467" i="28"/>
  <c r="C468" i="28"/>
  <c r="C469" i="28"/>
  <c r="C470" i="28"/>
  <c r="C471" i="28"/>
  <c r="C472" i="28"/>
  <c r="C473" i="28"/>
  <c r="C474" i="28"/>
  <c r="C475" i="28"/>
  <c r="C476" i="28"/>
  <c r="C477" i="28"/>
  <c r="C478" i="28"/>
  <c r="C479" i="28"/>
  <c r="C480" i="28"/>
  <c r="C481" i="28"/>
  <c r="C482" i="28"/>
  <c r="C483" i="28"/>
  <c r="C484" i="28"/>
  <c r="C485" i="28"/>
  <c r="C486" i="28"/>
  <c r="C487" i="28"/>
  <c r="C488" i="28"/>
  <c r="C489" i="28"/>
  <c r="C490" i="28"/>
  <c r="C491" i="28"/>
  <c r="C492" i="28"/>
  <c r="C493" i="28"/>
  <c r="C494" i="28"/>
  <c r="C495" i="28"/>
  <c r="C496" i="28"/>
  <c r="C497" i="28"/>
  <c r="C498" i="28"/>
  <c r="C499" i="28"/>
  <c r="C500" i="28"/>
  <c r="C501" i="28"/>
  <c r="C502" i="28"/>
  <c r="C503" i="28"/>
  <c r="C504" i="28"/>
  <c r="C505" i="28"/>
  <c r="C506" i="28"/>
  <c r="BP321" i="13"/>
  <c r="BQ321" i="13" s="1"/>
  <c r="O140" i="13" l="1"/>
  <c r="O99" i="13"/>
  <c r="O58" i="13"/>
  <c r="I319" i="20"/>
  <c r="I318" i="20"/>
  <c r="I317" i="20"/>
  <c r="I316" i="20"/>
  <c r="I315" i="20"/>
  <c r="I314" i="20"/>
  <c r="I313" i="20"/>
  <c r="I312" i="20"/>
  <c r="I311" i="20"/>
  <c r="I310" i="20"/>
  <c r="I309" i="20"/>
  <c r="I308" i="20"/>
  <c r="I307" i="20"/>
  <c r="I306" i="20"/>
  <c r="I305" i="20"/>
  <c r="I304" i="20"/>
  <c r="I303" i="20"/>
  <c r="I302" i="20"/>
  <c r="I301" i="20"/>
  <c r="I300" i="20"/>
  <c r="I299" i="20"/>
  <c r="I298" i="20"/>
  <c r="I297" i="20"/>
  <c r="I296" i="20"/>
  <c r="I295" i="20"/>
  <c r="I294" i="20"/>
  <c r="I293" i="20"/>
  <c r="I292" i="20"/>
  <c r="I291" i="20"/>
  <c r="I290" i="20"/>
  <c r="I289" i="20"/>
  <c r="I288" i="20"/>
  <c r="I287" i="20"/>
  <c r="I286" i="20"/>
  <c r="I285" i="20"/>
  <c r="I284" i="20"/>
  <c r="I283" i="20"/>
  <c r="I282" i="20"/>
  <c r="I281" i="20"/>
  <c r="I280" i="20"/>
  <c r="I279" i="20"/>
  <c r="I278" i="20"/>
  <c r="I277" i="20"/>
  <c r="I276" i="20"/>
  <c r="I275" i="20"/>
  <c r="I274" i="20"/>
  <c r="I273" i="20"/>
  <c r="I272" i="20"/>
  <c r="I271" i="20"/>
  <c r="I270" i="20"/>
  <c r="I269" i="20"/>
  <c r="I268" i="20"/>
  <c r="I267" i="20"/>
  <c r="I266" i="20"/>
  <c r="I265" i="20"/>
  <c r="I264" i="20"/>
  <c r="I263" i="20"/>
  <c r="I262" i="20"/>
  <c r="I261" i="20"/>
  <c r="I260" i="20"/>
  <c r="I259" i="20"/>
  <c r="I258" i="20"/>
  <c r="I257" i="20"/>
  <c r="I256" i="20"/>
  <c r="I255" i="20"/>
  <c r="I254" i="20"/>
  <c r="I253" i="20"/>
  <c r="I252" i="20"/>
  <c r="I251" i="20"/>
  <c r="I250" i="20"/>
  <c r="I249" i="20"/>
  <c r="I248" i="20"/>
  <c r="I247" i="20"/>
  <c r="I246" i="20"/>
  <c r="I245" i="20"/>
  <c r="I244" i="20"/>
  <c r="I243" i="20"/>
  <c r="I242" i="20"/>
  <c r="I241" i="20"/>
  <c r="I240" i="20"/>
  <c r="I239" i="20"/>
  <c r="I238" i="20"/>
  <c r="I237" i="20"/>
  <c r="I236" i="20"/>
  <c r="I235" i="20"/>
  <c r="I234" i="20"/>
  <c r="I233" i="20"/>
  <c r="I232" i="20"/>
  <c r="I231" i="20"/>
  <c r="I230" i="20"/>
  <c r="I229" i="20"/>
  <c r="I228" i="20"/>
  <c r="I227" i="20"/>
  <c r="I226" i="20"/>
  <c r="I225" i="20"/>
  <c r="I224" i="20"/>
  <c r="I223" i="20"/>
  <c r="I222" i="20"/>
  <c r="I221" i="20"/>
  <c r="I220" i="20"/>
  <c r="I219" i="20"/>
  <c r="I218" i="20"/>
  <c r="I217" i="20"/>
  <c r="I216" i="20"/>
  <c r="I215" i="20"/>
  <c r="I214" i="20"/>
  <c r="I213" i="20"/>
  <c r="I212" i="20"/>
  <c r="I211" i="20"/>
  <c r="I210" i="20"/>
  <c r="I209" i="20"/>
  <c r="I208" i="20"/>
  <c r="I207" i="20"/>
  <c r="I206" i="20"/>
  <c r="I205" i="20"/>
  <c r="I204" i="20"/>
  <c r="I203" i="20"/>
  <c r="I202" i="20"/>
  <c r="I201" i="20"/>
  <c r="I200" i="20"/>
  <c r="I199" i="20"/>
  <c r="I198" i="20"/>
  <c r="I197" i="20"/>
  <c r="I196" i="20"/>
  <c r="I195" i="20"/>
  <c r="I194" i="20"/>
  <c r="I193" i="20"/>
  <c r="I192" i="20"/>
  <c r="I191" i="20"/>
  <c r="I190" i="20"/>
  <c r="I189" i="20"/>
  <c r="I188" i="20"/>
  <c r="I187" i="20"/>
  <c r="I186" i="20"/>
  <c r="I185" i="20"/>
  <c r="I184" i="20"/>
  <c r="I183" i="20"/>
  <c r="I182" i="20"/>
  <c r="I181" i="20"/>
  <c r="I180" i="20"/>
  <c r="I179" i="20"/>
  <c r="I178" i="20"/>
  <c r="I177" i="20"/>
  <c r="I176" i="20"/>
  <c r="I175" i="20"/>
  <c r="I174" i="20"/>
  <c r="I173" i="20"/>
  <c r="I172" i="20"/>
  <c r="I171" i="20"/>
  <c r="I170" i="20"/>
  <c r="I169" i="20"/>
  <c r="I168" i="20"/>
  <c r="I167" i="20"/>
  <c r="I166" i="20"/>
  <c r="I165" i="20"/>
  <c r="I164" i="20"/>
  <c r="I163" i="20"/>
  <c r="I162" i="20"/>
  <c r="I161" i="20"/>
  <c r="I160" i="20"/>
  <c r="I159" i="20"/>
  <c r="I158" i="20"/>
  <c r="I157" i="20"/>
  <c r="I156" i="20"/>
  <c r="I155" i="20"/>
  <c r="I154" i="20"/>
  <c r="I153" i="20"/>
  <c r="I152" i="20"/>
  <c r="I151" i="20"/>
  <c r="I150" i="20"/>
  <c r="I149" i="20"/>
  <c r="I148" i="20"/>
  <c r="I147" i="20"/>
  <c r="I146" i="20"/>
  <c r="I145" i="20"/>
  <c r="I144" i="20"/>
  <c r="I143" i="20"/>
  <c r="I142" i="20"/>
  <c r="I141" i="20"/>
  <c r="I140" i="20"/>
  <c r="K140" i="20"/>
  <c r="BF139" i="20"/>
  <c r="BE139" i="20"/>
  <c r="BD139" i="20"/>
  <c r="BC139" i="20"/>
  <c r="BB139" i="20"/>
  <c r="BA139" i="20"/>
  <c r="AZ139" i="20"/>
  <c r="AY139" i="20"/>
  <c r="AX139" i="20"/>
  <c r="AW139" i="20"/>
  <c r="AV139" i="20"/>
  <c r="AU139" i="20"/>
  <c r="AT139" i="20"/>
  <c r="AS139" i="20"/>
  <c r="AR139" i="20"/>
  <c r="AQ139" i="20"/>
  <c r="AP139" i="20"/>
  <c r="AO139" i="20"/>
  <c r="AN139" i="20"/>
  <c r="AM139" i="20"/>
  <c r="AL139" i="20"/>
  <c r="AK139" i="20"/>
  <c r="AJ139" i="20"/>
  <c r="AI139" i="20"/>
  <c r="AH139" i="20"/>
  <c r="AG139" i="20"/>
  <c r="AF139" i="20"/>
  <c r="AE139" i="20"/>
  <c r="AD139" i="20"/>
  <c r="AC139" i="20"/>
  <c r="AB139" i="20"/>
  <c r="AA139" i="20"/>
  <c r="Z139" i="20"/>
  <c r="Y139" i="20"/>
  <c r="X139" i="20"/>
  <c r="W139" i="20"/>
  <c r="V139" i="20"/>
  <c r="U139" i="20"/>
  <c r="T139" i="20"/>
  <c r="S139" i="20"/>
  <c r="R139" i="20"/>
  <c r="Q139" i="20"/>
  <c r="P139" i="20"/>
  <c r="O139" i="20"/>
  <c r="I138" i="20"/>
  <c r="I137" i="20"/>
  <c r="I136" i="20"/>
  <c r="I135" i="20"/>
  <c r="I134" i="20"/>
  <c r="I133" i="20"/>
  <c r="I132" i="20"/>
  <c r="I131" i="20"/>
  <c r="I130" i="20"/>
  <c r="I129" i="20"/>
  <c r="I128" i="20"/>
  <c r="I127" i="20"/>
  <c r="I126" i="20"/>
  <c r="I125" i="20"/>
  <c r="I124" i="20"/>
  <c r="I123" i="20"/>
  <c r="I122" i="20"/>
  <c r="I121" i="20"/>
  <c r="I120" i="20"/>
  <c r="I119" i="20"/>
  <c r="I118" i="20"/>
  <c r="I117" i="20"/>
  <c r="I116" i="20"/>
  <c r="I115" i="20"/>
  <c r="I114" i="20"/>
  <c r="I113" i="20"/>
  <c r="I112" i="20"/>
  <c r="I111" i="20"/>
  <c r="I110" i="20"/>
  <c r="I109" i="20"/>
  <c r="I108" i="20"/>
  <c r="I107" i="20"/>
  <c r="I106" i="20"/>
  <c r="I105" i="20"/>
  <c r="I104" i="20"/>
  <c r="I103" i="20"/>
  <c r="I102" i="20"/>
  <c r="I101" i="20"/>
  <c r="I100" i="20"/>
  <c r="I99" i="20"/>
  <c r="K99" i="20"/>
  <c r="BF98"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V98" i="20"/>
  <c r="U98" i="20"/>
  <c r="T98" i="20"/>
  <c r="S98" i="20"/>
  <c r="R98" i="20"/>
  <c r="Q98" i="20"/>
  <c r="P98" i="20"/>
  <c r="O98" i="20"/>
  <c r="I97" i="20"/>
  <c r="I96" i="20"/>
  <c r="I95" i="20"/>
  <c r="I94" i="20"/>
  <c r="I93" i="20"/>
  <c r="I92" i="20"/>
  <c r="I91" i="20"/>
  <c r="I90" i="20"/>
  <c r="I89" i="20"/>
  <c r="I88" i="20"/>
  <c r="I87" i="20"/>
  <c r="I86" i="20"/>
  <c r="I85" i="20"/>
  <c r="I84" i="20"/>
  <c r="I83" i="20"/>
  <c r="I82" i="20"/>
  <c r="I81" i="20"/>
  <c r="I80" i="20"/>
  <c r="I79" i="20"/>
  <c r="I78" i="20"/>
  <c r="I77" i="20"/>
  <c r="I76" i="20"/>
  <c r="I75" i="20"/>
  <c r="I74" i="20"/>
  <c r="I73" i="20"/>
  <c r="I72" i="20"/>
  <c r="I71" i="20"/>
  <c r="I70" i="20"/>
  <c r="I69" i="20"/>
  <c r="I68" i="20"/>
  <c r="I67" i="20"/>
  <c r="I66" i="20"/>
  <c r="I65" i="20"/>
  <c r="I64" i="20"/>
  <c r="I63" i="20"/>
  <c r="I62" i="20"/>
  <c r="I61" i="20"/>
  <c r="I60" i="20"/>
  <c r="I59" i="20"/>
  <c r="I58" i="20"/>
  <c r="K58" i="20"/>
  <c r="BF57" i="20"/>
  <c r="BE57" i="20"/>
  <c r="BD57" i="20"/>
  <c r="BC57" i="20"/>
  <c r="BB57" i="20"/>
  <c r="BA57" i="20"/>
  <c r="AZ57" i="20"/>
  <c r="AY57" i="20"/>
  <c r="AX57" i="20"/>
  <c r="AW57" i="20"/>
  <c r="AV57" i="20"/>
  <c r="AU57" i="20"/>
  <c r="AT57" i="20"/>
  <c r="AS57" i="20"/>
  <c r="AR57" i="20"/>
  <c r="AQ57" i="20"/>
  <c r="AP57" i="20"/>
  <c r="AO57" i="20"/>
  <c r="AN57" i="20"/>
  <c r="AM57" i="20"/>
  <c r="AL57" i="20"/>
  <c r="AK57" i="20"/>
  <c r="AJ57" i="20"/>
  <c r="AI57" i="20"/>
  <c r="AH57" i="20"/>
  <c r="AG57" i="20"/>
  <c r="AF57" i="20"/>
  <c r="AE57" i="20"/>
  <c r="AD57" i="20"/>
  <c r="AC57" i="20"/>
  <c r="AB57" i="20"/>
  <c r="AA57" i="20"/>
  <c r="Z57" i="20"/>
  <c r="Y57" i="20"/>
  <c r="X57" i="20"/>
  <c r="W57" i="20"/>
  <c r="V57" i="20"/>
  <c r="U57" i="20"/>
  <c r="T57" i="20"/>
  <c r="S57" i="20"/>
  <c r="R57" i="20"/>
  <c r="Q57" i="20"/>
  <c r="P57" i="20"/>
  <c r="O57" i="20"/>
  <c r="I56" i="20"/>
  <c r="I55" i="20"/>
  <c r="I54" i="20"/>
  <c r="I53" i="20"/>
  <c r="I52" i="20"/>
  <c r="I51" i="20"/>
  <c r="I50" i="20"/>
  <c r="I49" i="20"/>
  <c r="I48" i="20"/>
  <c r="I47" i="20"/>
  <c r="I46" i="20"/>
  <c r="I45" i="20"/>
  <c r="I44" i="20"/>
  <c r="I43" i="20"/>
  <c r="I42" i="20"/>
  <c r="I28" i="20"/>
  <c r="I25" i="20"/>
  <c r="I24" i="20"/>
  <c r="I23" i="20"/>
  <c r="I22" i="20"/>
  <c r="I21" i="20"/>
  <c r="I20" i="20"/>
  <c r="I18" i="20"/>
  <c r="K17" i="20"/>
  <c r="BF16" i="20"/>
  <c r="BJ41" i="20" s="1"/>
  <c r="I41" i="20" s="1"/>
  <c r="BE16" i="20"/>
  <c r="BI41" i="20" s="1"/>
  <c r="BD16" i="20"/>
  <c r="BC16" i="20"/>
  <c r="BI40" i="20" s="1"/>
  <c r="BB16" i="20"/>
  <c r="BJ39" i="20" s="1"/>
  <c r="BA16" i="20"/>
  <c r="AZ16" i="20"/>
  <c r="BJ38" i="20" s="1"/>
  <c r="AY16" i="20"/>
  <c r="BI38" i="20" s="1"/>
  <c r="AX16" i="20"/>
  <c r="BJ37" i="20" s="1"/>
  <c r="AW16" i="20"/>
  <c r="BI37" i="20" s="1"/>
  <c r="AV16" i="20"/>
  <c r="AU16" i="20"/>
  <c r="BI36" i="20" s="1"/>
  <c r="AT16" i="20"/>
  <c r="BJ35" i="20" s="1"/>
  <c r="AS16" i="20"/>
  <c r="BI35" i="20" s="1"/>
  <c r="AR16" i="20"/>
  <c r="BJ34" i="20" s="1"/>
  <c r="AQ16" i="20"/>
  <c r="BI34" i="20" s="1"/>
  <c r="AP16" i="20"/>
  <c r="BJ33" i="20" s="1"/>
  <c r="AO16" i="20"/>
  <c r="AN16" i="20"/>
  <c r="AM16" i="20"/>
  <c r="BI32" i="20" s="1"/>
  <c r="AL16" i="20"/>
  <c r="BJ31" i="20" s="1"/>
  <c r="AK16" i="20"/>
  <c r="AJ16" i="20"/>
  <c r="BJ30" i="20" s="1"/>
  <c r="AI16" i="20"/>
  <c r="BI30" i="20" s="1"/>
  <c r="AH16" i="20"/>
  <c r="AG16" i="20"/>
  <c r="AF16" i="20"/>
  <c r="AE16" i="20"/>
  <c r="AD16" i="20"/>
  <c r="AC16" i="20"/>
  <c r="AB16" i="20"/>
  <c r="AA16" i="20"/>
  <c r="Z16" i="20"/>
  <c r="Y16" i="20"/>
  <c r="X16" i="20"/>
  <c r="W16" i="20"/>
  <c r="V16" i="20"/>
  <c r="U16" i="20"/>
  <c r="T16" i="20"/>
  <c r="S16" i="20"/>
  <c r="R16" i="20"/>
  <c r="Q16" i="20"/>
  <c r="P16" i="20"/>
  <c r="O16" i="20"/>
  <c r="D6" i="20" a="1"/>
  <c r="D6" i="20" s="1"/>
  <c r="BI39" i="20" l="1"/>
  <c r="BJ32" i="20"/>
  <c r="BJ36" i="20"/>
  <c r="BJ40" i="20"/>
  <c r="BI31" i="20"/>
  <c r="BI27" i="20" s="1"/>
  <c r="BI33" i="20"/>
  <c r="I29" i="20"/>
  <c r="I33" i="20"/>
  <c r="I37" i="20"/>
  <c r="M139" i="20"/>
  <c r="I32" i="20"/>
  <c r="I36" i="20"/>
  <c r="I40" i="20"/>
  <c r="L139" i="20"/>
  <c r="I31" i="20"/>
  <c r="I35" i="20"/>
  <c r="I39" i="20"/>
  <c r="L98" i="20"/>
  <c r="L57" i="20"/>
  <c r="M98" i="20"/>
  <c r="I30" i="20"/>
  <c r="I34" i="20"/>
  <c r="I38" i="20"/>
  <c r="M57" i="20"/>
  <c r="M16" i="20"/>
  <c r="L16" i="20"/>
  <c r="D3" i="27"/>
  <c r="D4" i="27"/>
  <c r="D5" i="27"/>
  <c r="D6" i="27"/>
  <c r="D7" i="27"/>
  <c r="D8" i="27"/>
  <c r="D9" i="27"/>
  <c r="D10" i="27"/>
  <c r="D11" i="27"/>
  <c r="D12" i="27"/>
  <c r="D13" i="27"/>
  <c r="D14" i="27"/>
  <c r="D15" i="27"/>
  <c r="D16" i="27"/>
  <c r="D17" i="27"/>
  <c r="D18" i="27"/>
  <c r="D19" i="27"/>
  <c r="D20" i="27"/>
  <c r="D21" i="27"/>
  <c r="D22" i="27"/>
  <c r="D23" i="27"/>
  <c r="D24" i="27"/>
  <c r="D25" i="27"/>
  <c r="D26" i="27"/>
  <c r="D27" i="27"/>
  <c r="D28" i="27"/>
  <c r="D29" i="27"/>
  <c r="D30" i="27"/>
  <c r="D31" i="27"/>
  <c r="D32" i="27"/>
  <c r="D33" i="27"/>
  <c r="D34" i="27"/>
  <c r="D35" i="27"/>
  <c r="D36" i="27"/>
  <c r="D37" i="27"/>
  <c r="D38" i="27"/>
  <c r="D39" i="27"/>
  <c r="D40" i="27"/>
  <c r="D41" i="27"/>
  <c r="D42" i="27"/>
  <c r="D43" i="27"/>
  <c r="D44" i="27"/>
  <c r="D45" i="27"/>
  <c r="D46" i="27"/>
  <c r="D47" i="27"/>
  <c r="D48" i="27"/>
  <c r="D49" i="27"/>
  <c r="D50" i="27"/>
  <c r="D51" i="27"/>
  <c r="D52" i="27"/>
  <c r="D53" i="27"/>
  <c r="D54" i="27"/>
  <c r="D55" i="27"/>
  <c r="D56" i="27"/>
  <c r="D57" i="27"/>
  <c r="D58" i="27"/>
  <c r="D59" i="27"/>
  <c r="D60" i="27"/>
  <c r="D61" i="27"/>
  <c r="D62" i="27"/>
  <c r="D63" i="27"/>
  <c r="D64" i="27"/>
  <c r="D65" i="27"/>
  <c r="D66" i="27"/>
  <c r="D67" i="27"/>
  <c r="D68" i="27"/>
  <c r="D69" i="27"/>
  <c r="D70" i="27"/>
  <c r="D71" i="27"/>
  <c r="D72" i="27"/>
  <c r="D73" i="27"/>
  <c r="D74" i="27"/>
  <c r="D75" i="27"/>
  <c r="D76" i="27"/>
  <c r="D77" i="27"/>
  <c r="D78" i="27"/>
  <c r="D79" i="27"/>
  <c r="D80" i="27"/>
  <c r="D81" i="27"/>
  <c r="D82" i="27"/>
  <c r="D83" i="27"/>
  <c r="D84" i="27"/>
  <c r="D85" i="27"/>
  <c r="D86" i="27"/>
  <c r="D87" i="27"/>
  <c r="D88" i="27"/>
  <c r="D89" i="27"/>
  <c r="D90" i="27"/>
  <c r="D91" i="27"/>
  <c r="D92" i="27"/>
  <c r="D93" i="27"/>
  <c r="D94" i="27"/>
  <c r="D95" i="27"/>
  <c r="D96" i="27"/>
  <c r="D97" i="27"/>
  <c r="D98" i="27"/>
  <c r="D99" i="27"/>
  <c r="D100" i="27"/>
  <c r="D101" i="27"/>
  <c r="D102" i="27"/>
  <c r="D103" i="27"/>
  <c r="D104" i="27"/>
  <c r="D105" i="27"/>
  <c r="D106" i="27"/>
  <c r="D107" i="27"/>
  <c r="D108" i="27"/>
  <c r="D109" i="27"/>
  <c r="D110" i="27"/>
  <c r="D111" i="27"/>
  <c r="D112" i="27"/>
  <c r="D113" i="27"/>
  <c r="D114" i="27"/>
  <c r="D115" i="27"/>
  <c r="D116" i="27"/>
  <c r="D117" i="27"/>
  <c r="D118" i="27"/>
  <c r="D119" i="27"/>
  <c r="D120" i="27"/>
  <c r="D121" i="27"/>
  <c r="D122" i="27"/>
  <c r="D123" i="27"/>
  <c r="D124" i="27"/>
  <c r="D125" i="27"/>
  <c r="D126" i="27"/>
  <c r="D127" i="27"/>
  <c r="D128" i="27"/>
  <c r="D129" i="27"/>
  <c r="D130" i="27"/>
  <c r="D131" i="27"/>
  <c r="D132" i="27"/>
  <c r="D133" i="27"/>
  <c r="D134" i="27"/>
  <c r="D135" i="27"/>
  <c r="D136" i="27"/>
  <c r="D137" i="27"/>
  <c r="D138" i="27"/>
  <c r="D139" i="27"/>
  <c r="D140" i="27"/>
  <c r="D141" i="27"/>
  <c r="D142" i="27"/>
  <c r="D143" i="27"/>
  <c r="D144" i="27"/>
  <c r="D145" i="27"/>
  <c r="D146" i="27"/>
  <c r="D147" i="27"/>
  <c r="D148" i="27"/>
  <c r="D149" i="27"/>
  <c r="D150" i="27"/>
  <c r="D151" i="27"/>
  <c r="D152" i="27"/>
  <c r="D153" i="27"/>
  <c r="D154" i="27"/>
  <c r="D155" i="27"/>
  <c r="D156" i="27"/>
  <c r="D157" i="27"/>
  <c r="D158" i="27"/>
  <c r="D159" i="27"/>
  <c r="D160" i="27"/>
  <c r="D161" i="27"/>
  <c r="D162" i="27"/>
  <c r="D163" i="27"/>
  <c r="D164" i="27"/>
  <c r="D165" i="27"/>
  <c r="D166" i="27"/>
  <c r="D167" i="27"/>
  <c r="D168" i="27"/>
  <c r="D169" i="27"/>
  <c r="D170" i="27"/>
  <c r="D171" i="27"/>
  <c r="D172" i="27"/>
  <c r="D173" i="27"/>
  <c r="D174" i="27"/>
  <c r="D175" i="27"/>
  <c r="D176" i="27"/>
  <c r="D177" i="27"/>
  <c r="D178" i="27"/>
  <c r="D179" i="27"/>
  <c r="D180" i="27"/>
  <c r="D181" i="27"/>
  <c r="D182" i="27"/>
  <c r="D183" i="27"/>
  <c r="D184" i="27"/>
  <c r="D185" i="27"/>
  <c r="D186" i="27"/>
  <c r="D187" i="27"/>
  <c r="D188" i="27"/>
  <c r="D189" i="27"/>
  <c r="D190" i="27"/>
  <c r="D191" i="27"/>
  <c r="D192" i="27"/>
  <c r="D193" i="27"/>
  <c r="D194" i="27"/>
  <c r="D195" i="27"/>
  <c r="D196" i="27"/>
  <c r="D197" i="27"/>
  <c r="D198" i="27"/>
  <c r="D199" i="27"/>
  <c r="D200" i="27"/>
  <c r="D201" i="27"/>
  <c r="D202" i="27"/>
  <c r="D203" i="27"/>
  <c r="D204" i="27"/>
  <c r="D205" i="27"/>
  <c r="D206" i="27"/>
  <c r="D207" i="27"/>
  <c r="D208" i="27"/>
  <c r="D209" i="27"/>
  <c r="D210" i="27"/>
  <c r="D211" i="27"/>
  <c r="D212" i="27"/>
  <c r="D213" i="27"/>
  <c r="D214" i="27"/>
  <c r="D215" i="27"/>
  <c r="D216" i="27"/>
  <c r="D217" i="27"/>
  <c r="D218" i="27"/>
  <c r="D219" i="27"/>
  <c r="D220" i="27"/>
  <c r="D221" i="27"/>
  <c r="D222" i="27"/>
  <c r="D223" i="27"/>
  <c r="D224" i="27"/>
  <c r="D225" i="27"/>
  <c r="D226" i="27"/>
  <c r="D227" i="27"/>
  <c r="D228" i="27"/>
  <c r="D229" i="27"/>
  <c r="D230" i="27"/>
  <c r="D231" i="27"/>
  <c r="D232" i="27"/>
  <c r="D233" i="27"/>
  <c r="D234" i="27"/>
  <c r="D235" i="27"/>
  <c r="D236" i="27"/>
  <c r="D237" i="27"/>
  <c r="D238" i="27"/>
  <c r="D239" i="27"/>
  <c r="D240" i="27"/>
  <c r="D241" i="27"/>
  <c r="D242" i="27"/>
  <c r="D243" i="27"/>
  <c r="D244" i="27"/>
  <c r="D245" i="27"/>
  <c r="D246" i="27"/>
  <c r="D247" i="27"/>
  <c r="D248" i="27"/>
  <c r="D249" i="27"/>
  <c r="D250" i="27"/>
  <c r="D251" i="27"/>
  <c r="D252" i="27"/>
  <c r="D253" i="27"/>
  <c r="D254" i="27"/>
  <c r="D255" i="27"/>
  <c r="D256" i="27"/>
  <c r="D257" i="27"/>
  <c r="D258" i="27"/>
  <c r="D259" i="27"/>
  <c r="D260" i="27"/>
  <c r="D261" i="27"/>
  <c r="D262" i="27"/>
  <c r="D263" i="27"/>
  <c r="D264" i="27"/>
  <c r="D265" i="27"/>
  <c r="D266" i="27"/>
  <c r="D267" i="27"/>
  <c r="D268" i="27"/>
  <c r="D269" i="27"/>
  <c r="D270" i="27"/>
  <c r="D271" i="27"/>
  <c r="D272" i="27"/>
  <c r="D273" i="27"/>
  <c r="D274" i="27"/>
  <c r="D275" i="27"/>
  <c r="D276" i="27"/>
  <c r="D277" i="27"/>
  <c r="D278" i="27"/>
  <c r="D279" i="27"/>
  <c r="D280" i="27"/>
  <c r="D281" i="27"/>
  <c r="D282" i="27"/>
  <c r="D283" i="27"/>
  <c r="D284" i="27"/>
  <c r="D285" i="27"/>
  <c r="D286" i="27"/>
  <c r="D287" i="27"/>
  <c r="D288" i="27"/>
  <c r="D289" i="27"/>
  <c r="D290" i="27"/>
  <c r="D291" i="27"/>
  <c r="D292" i="27"/>
  <c r="D293" i="27"/>
  <c r="D294" i="27"/>
  <c r="D295" i="27"/>
  <c r="D296" i="27"/>
  <c r="D297" i="27"/>
  <c r="D298" i="27"/>
  <c r="D299" i="27"/>
  <c r="D300" i="27"/>
  <c r="D301" i="27"/>
  <c r="D302" i="27"/>
  <c r="D303" i="27"/>
  <c r="D304" i="27"/>
  <c r="D305" i="27"/>
  <c r="D306" i="27"/>
  <c r="D307" i="27"/>
  <c r="D308" i="27"/>
  <c r="D309" i="27"/>
  <c r="D310" i="27"/>
  <c r="D311" i="27"/>
  <c r="D312" i="27"/>
  <c r="D313" i="27"/>
  <c r="D314" i="27"/>
  <c r="D315" i="27"/>
  <c r="D316" i="27"/>
  <c r="D317" i="27"/>
  <c r="D318" i="27"/>
  <c r="D319" i="27"/>
  <c r="D320" i="27"/>
  <c r="D321" i="27"/>
  <c r="D322" i="27"/>
  <c r="D323" i="27"/>
  <c r="D324" i="27"/>
  <c r="D325" i="27"/>
  <c r="D326" i="27"/>
  <c r="D327" i="27"/>
  <c r="D328" i="27"/>
  <c r="D329" i="27"/>
  <c r="D330" i="27"/>
  <c r="D331" i="27"/>
  <c r="D332" i="27"/>
  <c r="D333" i="27"/>
  <c r="D334" i="27"/>
  <c r="D335" i="27"/>
  <c r="D336" i="27"/>
  <c r="D337" i="27"/>
  <c r="D338" i="27"/>
  <c r="D339" i="27"/>
  <c r="D340" i="27"/>
  <c r="D341" i="27"/>
  <c r="D342" i="27"/>
  <c r="D343" i="27"/>
  <c r="D344" i="27"/>
  <c r="D345" i="27"/>
  <c r="D346" i="27"/>
  <c r="D347" i="27"/>
  <c r="D348" i="27"/>
  <c r="D349" i="27"/>
  <c r="D350" i="27"/>
  <c r="D351" i="27"/>
  <c r="D352" i="27"/>
  <c r="D353" i="27"/>
  <c r="D354" i="27"/>
  <c r="D355" i="27"/>
  <c r="D356" i="27"/>
  <c r="D357" i="27"/>
  <c r="D358" i="27"/>
  <c r="D359" i="27"/>
  <c r="D360" i="27"/>
  <c r="D361" i="27"/>
  <c r="D362" i="27"/>
  <c r="D363" i="27"/>
  <c r="D364" i="27"/>
  <c r="D365" i="27"/>
  <c r="D366" i="27"/>
  <c r="D367" i="27"/>
  <c r="D368" i="27"/>
  <c r="D369" i="27"/>
  <c r="D370" i="27"/>
  <c r="D371" i="27"/>
  <c r="D372" i="27"/>
  <c r="D373" i="27"/>
  <c r="D374" i="27"/>
  <c r="D375" i="27"/>
  <c r="D376" i="27"/>
  <c r="D377" i="27"/>
  <c r="D378" i="27"/>
  <c r="D379" i="27"/>
  <c r="D380" i="27"/>
  <c r="D381" i="27"/>
  <c r="D382" i="27"/>
  <c r="D383" i="27"/>
  <c r="D384" i="27"/>
  <c r="D385" i="27"/>
  <c r="D386" i="27"/>
  <c r="D387" i="27"/>
  <c r="D388" i="27"/>
  <c r="D389" i="27"/>
  <c r="D390" i="27"/>
  <c r="D391" i="27"/>
  <c r="D392" i="27"/>
  <c r="D393" i="27"/>
  <c r="D394" i="27"/>
  <c r="D395" i="27"/>
  <c r="D396" i="27"/>
  <c r="D397" i="27"/>
  <c r="D398" i="27"/>
  <c r="D399" i="27"/>
  <c r="D400" i="27"/>
  <c r="D401" i="27"/>
  <c r="D402" i="27"/>
  <c r="D403" i="27"/>
  <c r="D404" i="27"/>
  <c r="D405" i="27"/>
  <c r="D406" i="27"/>
  <c r="D407" i="27"/>
  <c r="D408" i="27"/>
  <c r="D409" i="27"/>
  <c r="D410" i="27"/>
  <c r="D411" i="27"/>
  <c r="D412" i="27"/>
  <c r="D413" i="27"/>
  <c r="D414" i="27"/>
  <c r="D415" i="27"/>
  <c r="D416" i="27"/>
  <c r="D417" i="27"/>
  <c r="D418" i="27"/>
  <c r="D419" i="27"/>
  <c r="D420" i="27"/>
  <c r="D421" i="27"/>
  <c r="D422" i="27"/>
  <c r="D423" i="27"/>
  <c r="D424" i="27"/>
  <c r="D425" i="27"/>
  <c r="D426" i="27"/>
  <c r="D427" i="27"/>
  <c r="D428" i="27"/>
  <c r="D429" i="27"/>
  <c r="D430" i="27"/>
  <c r="D431" i="27"/>
  <c r="D432" i="27"/>
  <c r="D433" i="27"/>
  <c r="D434" i="27"/>
  <c r="D435" i="27"/>
  <c r="D436" i="27"/>
  <c r="D437" i="27"/>
  <c r="D438" i="27"/>
  <c r="D439" i="27"/>
  <c r="D440" i="27"/>
  <c r="D441" i="27"/>
  <c r="D442" i="27"/>
  <c r="D443" i="27"/>
  <c r="D444" i="27"/>
  <c r="D445" i="27"/>
  <c r="D446" i="27"/>
  <c r="D447" i="27"/>
  <c r="D448" i="27"/>
  <c r="D449" i="27"/>
  <c r="D450" i="27"/>
  <c r="D451" i="27"/>
  <c r="D452" i="27"/>
  <c r="D453" i="27"/>
  <c r="D454" i="27"/>
  <c r="D455" i="27"/>
  <c r="D456" i="27"/>
  <c r="D457" i="27"/>
  <c r="D458" i="27"/>
  <c r="D459" i="27"/>
  <c r="D460" i="27"/>
  <c r="D461" i="27"/>
  <c r="D462" i="27"/>
  <c r="D463" i="27"/>
  <c r="D464" i="27"/>
  <c r="D465" i="27"/>
  <c r="D466" i="27"/>
  <c r="D467" i="27"/>
  <c r="D468" i="27"/>
  <c r="D469" i="27"/>
  <c r="D470" i="27"/>
  <c r="D471" i="27"/>
  <c r="D472" i="27"/>
  <c r="D473" i="27"/>
  <c r="D474" i="27"/>
  <c r="D475" i="27"/>
  <c r="D476" i="27"/>
  <c r="D477" i="27"/>
  <c r="D478" i="27"/>
  <c r="D479" i="27"/>
  <c r="D480" i="27"/>
  <c r="D481" i="27"/>
  <c r="D482" i="27"/>
  <c r="D483" i="27"/>
  <c r="D484" i="27"/>
  <c r="D485" i="27"/>
  <c r="D486" i="27"/>
  <c r="D487" i="27"/>
  <c r="D488" i="27"/>
  <c r="D489" i="27"/>
  <c r="D490" i="27"/>
  <c r="D491" i="27"/>
  <c r="D492" i="27"/>
  <c r="D493" i="27"/>
  <c r="D494" i="27"/>
  <c r="D495" i="27"/>
  <c r="D496" i="27"/>
  <c r="D497" i="27"/>
  <c r="D498" i="27"/>
  <c r="D499" i="27"/>
  <c r="D500" i="27"/>
  <c r="D501" i="27"/>
  <c r="D502" i="27"/>
  <c r="D503" i="27"/>
  <c r="D504" i="27"/>
  <c r="D505" i="27"/>
  <c r="D506" i="27"/>
  <c r="D507" i="27"/>
  <c r="D508" i="27"/>
  <c r="D509" i="27"/>
  <c r="D510" i="27"/>
  <c r="D511" i="27"/>
  <c r="D512" i="27"/>
  <c r="D513" i="27"/>
  <c r="D514" i="27"/>
  <c r="D515" i="27"/>
  <c r="D516" i="27"/>
  <c r="D517" i="27"/>
  <c r="D518" i="27"/>
  <c r="D519" i="27"/>
  <c r="D520" i="27"/>
  <c r="D521" i="27"/>
  <c r="D522" i="27"/>
  <c r="D523" i="27"/>
  <c r="D524" i="27"/>
  <c r="D525" i="27"/>
  <c r="D526" i="27"/>
  <c r="D527" i="27"/>
  <c r="D528" i="27"/>
  <c r="D529" i="27"/>
  <c r="D530" i="27"/>
  <c r="D531" i="27"/>
  <c r="D532" i="27"/>
  <c r="D533" i="27"/>
  <c r="D534" i="27"/>
  <c r="D535" i="27"/>
  <c r="D536" i="27"/>
  <c r="D537" i="27"/>
  <c r="D538" i="27"/>
  <c r="D539" i="27"/>
  <c r="D540" i="27"/>
  <c r="D541" i="27"/>
  <c r="D542" i="27"/>
  <c r="D543" i="27"/>
  <c r="D544" i="27"/>
  <c r="D545" i="27"/>
  <c r="D546" i="27"/>
  <c r="D547" i="27"/>
  <c r="D548" i="27"/>
  <c r="D549" i="27"/>
  <c r="D550" i="27"/>
  <c r="D551" i="27"/>
  <c r="D552" i="27"/>
  <c r="D553" i="27"/>
  <c r="D554" i="27"/>
  <c r="D555" i="27"/>
  <c r="D556" i="27"/>
  <c r="D557" i="27"/>
  <c r="D558" i="27"/>
  <c r="D559" i="27"/>
  <c r="D560" i="27"/>
  <c r="D561" i="27"/>
  <c r="D562" i="27"/>
  <c r="D563" i="27"/>
  <c r="D564" i="27"/>
  <c r="D565" i="27"/>
  <c r="D566" i="27"/>
  <c r="D567" i="27"/>
  <c r="D568" i="27"/>
  <c r="D569" i="27"/>
  <c r="D570" i="27"/>
  <c r="D571" i="27"/>
  <c r="D572" i="27"/>
  <c r="D573" i="27"/>
  <c r="D574" i="27"/>
  <c r="D575" i="27"/>
  <c r="D576" i="27"/>
  <c r="D577" i="27"/>
  <c r="D578" i="27"/>
  <c r="D579" i="27"/>
  <c r="D580" i="27"/>
  <c r="D581" i="27"/>
  <c r="D582" i="27"/>
  <c r="D583" i="27"/>
  <c r="D584" i="27"/>
  <c r="D585" i="27"/>
  <c r="D586" i="27"/>
  <c r="D587" i="27"/>
  <c r="D588" i="27"/>
  <c r="D589" i="27"/>
  <c r="D590" i="27"/>
  <c r="D591" i="27"/>
  <c r="D592" i="27"/>
  <c r="D593" i="27"/>
  <c r="D594" i="27"/>
  <c r="D595" i="27"/>
  <c r="D596" i="27"/>
  <c r="D597" i="27"/>
  <c r="D598" i="27"/>
  <c r="D599" i="27"/>
  <c r="D600" i="27"/>
  <c r="D601" i="27"/>
  <c r="D602" i="27"/>
  <c r="D603" i="27"/>
  <c r="D604" i="27"/>
  <c r="D605" i="27"/>
  <c r="D606" i="27"/>
  <c r="D607" i="27"/>
  <c r="D608" i="27"/>
  <c r="D609" i="27"/>
  <c r="D610" i="27"/>
  <c r="D611" i="27"/>
  <c r="D612" i="27"/>
  <c r="D613" i="27"/>
  <c r="D614" i="27"/>
  <c r="D615" i="27"/>
  <c r="D616" i="27"/>
  <c r="D617" i="27"/>
  <c r="D618" i="27"/>
  <c r="D619" i="27"/>
  <c r="D620" i="27"/>
  <c r="D621" i="27"/>
  <c r="D622" i="27"/>
  <c r="D623" i="27"/>
  <c r="D624" i="27"/>
  <c r="D625" i="27"/>
  <c r="D626" i="27"/>
  <c r="D627" i="27"/>
  <c r="D628" i="27"/>
  <c r="D629" i="27"/>
  <c r="D630" i="27"/>
  <c r="D631" i="27"/>
  <c r="D632" i="27"/>
  <c r="D633" i="27"/>
  <c r="D634" i="27"/>
  <c r="D635" i="27"/>
  <c r="D636" i="27"/>
  <c r="D637" i="27"/>
  <c r="D638" i="27"/>
  <c r="D639" i="27"/>
  <c r="D640" i="27"/>
  <c r="D641" i="27"/>
  <c r="D642" i="27"/>
  <c r="D643" i="27"/>
  <c r="D644" i="27"/>
  <c r="D645" i="27"/>
  <c r="D646" i="27"/>
  <c r="D647" i="27"/>
  <c r="D648" i="27"/>
  <c r="D649" i="27"/>
  <c r="D650" i="27"/>
  <c r="D651" i="27"/>
  <c r="D652" i="27"/>
  <c r="D653" i="27"/>
  <c r="D654" i="27"/>
  <c r="D655" i="27"/>
  <c r="D656" i="27"/>
  <c r="D657" i="27"/>
  <c r="D658" i="27"/>
  <c r="D659" i="27"/>
  <c r="D660" i="27"/>
  <c r="D661" i="27"/>
  <c r="D662" i="27"/>
  <c r="D663" i="27"/>
  <c r="D664" i="27"/>
  <c r="D665" i="27"/>
  <c r="D666" i="27"/>
  <c r="D667" i="27"/>
  <c r="D668" i="27"/>
  <c r="D669" i="27"/>
  <c r="D670" i="27"/>
  <c r="D671" i="27"/>
  <c r="D672" i="27"/>
  <c r="D673" i="27"/>
  <c r="D674" i="27"/>
  <c r="D675" i="27"/>
  <c r="D676" i="27"/>
  <c r="D677" i="27"/>
  <c r="D678" i="27"/>
  <c r="D679" i="27"/>
  <c r="D680" i="27"/>
  <c r="D681" i="27"/>
  <c r="D682" i="27"/>
  <c r="D683" i="27"/>
  <c r="D684" i="27"/>
  <c r="D685" i="27"/>
  <c r="D686" i="27"/>
  <c r="D687" i="27"/>
  <c r="D688" i="27"/>
  <c r="D689" i="27"/>
  <c r="D690" i="27"/>
  <c r="D691" i="27"/>
  <c r="D692" i="27"/>
  <c r="D693" i="27"/>
  <c r="D694" i="27"/>
  <c r="D695" i="27"/>
  <c r="D696" i="27"/>
  <c r="D697" i="27"/>
  <c r="D698" i="27"/>
  <c r="D699" i="27"/>
  <c r="D700" i="27"/>
  <c r="D701" i="27"/>
  <c r="D702" i="27"/>
  <c r="D703" i="27"/>
  <c r="D704" i="27"/>
  <c r="D705" i="27"/>
  <c r="D706" i="27"/>
  <c r="D707" i="27"/>
  <c r="D708" i="27"/>
  <c r="D709" i="27"/>
  <c r="D710" i="27"/>
  <c r="D711" i="27"/>
  <c r="D712" i="27"/>
  <c r="D713" i="27"/>
  <c r="D714" i="27"/>
  <c r="D715" i="27"/>
  <c r="D716" i="27"/>
  <c r="D717" i="27"/>
  <c r="D718" i="27"/>
  <c r="D719" i="27"/>
  <c r="D720" i="27"/>
  <c r="D721" i="27"/>
  <c r="D722" i="27"/>
  <c r="D723" i="27"/>
  <c r="D724" i="27"/>
  <c r="D725" i="27"/>
  <c r="D726" i="27"/>
  <c r="D727" i="27"/>
  <c r="D728" i="27"/>
  <c r="D729" i="27"/>
  <c r="D730" i="27"/>
  <c r="D731" i="27"/>
  <c r="D732" i="27"/>
  <c r="D733" i="27"/>
  <c r="D734" i="27"/>
  <c r="D735" i="27"/>
  <c r="D736" i="27"/>
  <c r="D737" i="27"/>
  <c r="D738" i="27"/>
  <c r="D739" i="27"/>
  <c r="D740" i="27"/>
  <c r="D741" i="27"/>
  <c r="D742" i="27"/>
  <c r="D743" i="27"/>
  <c r="D744" i="27"/>
  <c r="D745" i="27"/>
  <c r="D746" i="27"/>
  <c r="D747" i="27"/>
  <c r="D748" i="27"/>
  <c r="D749" i="27"/>
  <c r="D750" i="27"/>
  <c r="D751" i="27"/>
  <c r="D752" i="27"/>
  <c r="D753" i="27"/>
  <c r="D754" i="27"/>
  <c r="D755" i="27"/>
  <c r="D756" i="27"/>
  <c r="D757" i="27"/>
  <c r="D758" i="27"/>
  <c r="D759" i="27"/>
  <c r="D760" i="27"/>
  <c r="D761" i="27"/>
  <c r="D6" i="13" a="1"/>
  <c r="D6" i="13" s="1"/>
  <c r="BF140" i="13"/>
  <c r="BE140" i="13"/>
  <c r="BD140" i="13"/>
  <c r="BC140" i="13"/>
  <c r="BB140" i="13"/>
  <c r="BA140" i="13"/>
  <c r="AZ140" i="13"/>
  <c r="AY140" i="13"/>
  <c r="AX140" i="13"/>
  <c r="AW140" i="13"/>
  <c r="AV140" i="13"/>
  <c r="AU140" i="13"/>
  <c r="AT140" i="13"/>
  <c r="AS140" i="13"/>
  <c r="AR140" i="13"/>
  <c r="AQ140" i="13"/>
  <c r="AP140" i="13"/>
  <c r="AO140" i="13"/>
  <c r="AN140" i="13"/>
  <c r="AM140" i="13"/>
  <c r="AL140" i="13"/>
  <c r="AK140" i="13"/>
  <c r="AJ140" i="13"/>
  <c r="AI140" i="13"/>
  <c r="AH140" i="13"/>
  <c r="AG140" i="13"/>
  <c r="AF140" i="13"/>
  <c r="AE140" i="13"/>
  <c r="AD140" i="13"/>
  <c r="AC140" i="13"/>
  <c r="AB140" i="13"/>
  <c r="AA140" i="13"/>
  <c r="Z140" i="13"/>
  <c r="Y140" i="13"/>
  <c r="X140" i="13"/>
  <c r="W140" i="13"/>
  <c r="U140" i="13"/>
  <c r="T140" i="13"/>
  <c r="S140" i="13"/>
  <c r="R140" i="13"/>
  <c r="Q140" i="13"/>
  <c r="P140" i="13"/>
  <c r="BF99" i="13"/>
  <c r="BE99" i="13"/>
  <c r="BD99" i="13"/>
  <c r="BC99" i="13"/>
  <c r="BB99" i="13"/>
  <c r="BA99" i="13"/>
  <c r="AZ99" i="13"/>
  <c r="AY99" i="13"/>
  <c r="AX99" i="13"/>
  <c r="AW99" i="13"/>
  <c r="AV99" i="13"/>
  <c r="AU99" i="13"/>
  <c r="AT99" i="13"/>
  <c r="AS99" i="13"/>
  <c r="AR99" i="13"/>
  <c r="AQ99" i="13"/>
  <c r="AP99" i="13"/>
  <c r="AO99" i="13"/>
  <c r="AN99" i="13"/>
  <c r="AM99" i="13"/>
  <c r="AL99" i="13"/>
  <c r="AK99" i="13"/>
  <c r="AJ99" i="13"/>
  <c r="AI99" i="13"/>
  <c r="AH99" i="13"/>
  <c r="AG99" i="13"/>
  <c r="AF99" i="13"/>
  <c r="AE99" i="13"/>
  <c r="AD99" i="13"/>
  <c r="AC99" i="13"/>
  <c r="AB99" i="13"/>
  <c r="AA99" i="13"/>
  <c r="Z99" i="13"/>
  <c r="Y99" i="13"/>
  <c r="X99" i="13"/>
  <c r="W99" i="13"/>
  <c r="V99" i="13"/>
  <c r="U99" i="13"/>
  <c r="S99" i="13"/>
  <c r="R99" i="13"/>
  <c r="Q99" i="13"/>
  <c r="P99" i="13"/>
  <c r="BF58" i="13"/>
  <c r="BE58" i="13"/>
  <c r="BD58" i="13"/>
  <c r="BC58" i="13"/>
  <c r="BB58" i="13"/>
  <c r="BA58" i="13"/>
  <c r="AZ58" i="13"/>
  <c r="AY58" i="13"/>
  <c r="AX58" i="13"/>
  <c r="AW58" i="13"/>
  <c r="AV58" i="13"/>
  <c r="AU58" i="13"/>
  <c r="AT58" i="13"/>
  <c r="AS58" i="13"/>
  <c r="AR58" i="13"/>
  <c r="AQ58" i="13"/>
  <c r="AP58" i="13"/>
  <c r="AO58" i="13"/>
  <c r="AN58" i="13"/>
  <c r="AM58" i="13"/>
  <c r="AL58" i="13"/>
  <c r="AK58" i="13"/>
  <c r="BI32" i="13" s="1"/>
  <c r="BI28" i="13" s="1"/>
  <c r="BI18" i="13" s="1"/>
  <c r="AJ58" i="13"/>
  <c r="AI58" i="13"/>
  <c r="BI17" i="13" s="1"/>
  <c r="AH58" i="13"/>
  <c r="AG58" i="13"/>
  <c r="AF58" i="13"/>
  <c r="AE58" i="13"/>
  <c r="AD58" i="13"/>
  <c r="AC58" i="13"/>
  <c r="AB58" i="13"/>
  <c r="AA58" i="13"/>
  <c r="Z58" i="13"/>
  <c r="Y58" i="13"/>
  <c r="X58" i="13"/>
  <c r="W58" i="13"/>
  <c r="U58" i="13"/>
  <c r="T58" i="13"/>
  <c r="S58" i="13"/>
  <c r="R58" i="13"/>
  <c r="Q58" i="13"/>
  <c r="P58" i="13"/>
  <c r="BF17" i="13"/>
  <c r="BE17" i="13"/>
  <c r="BD17" i="13"/>
  <c r="BC17" i="13"/>
  <c r="BB17" i="13"/>
  <c r="BA17" i="13"/>
  <c r="AZ17" i="13"/>
  <c r="AY17" i="13"/>
  <c r="AX17" i="13"/>
  <c r="AW17" i="13"/>
  <c r="AV17" i="13"/>
  <c r="AU17" i="13"/>
  <c r="AT17" i="13"/>
  <c r="AS17" i="13"/>
  <c r="AR17" i="13"/>
  <c r="AQ17" i="13"/>
  <c r="AP17" i="13"/>
  <c r="AO17" i="13"/>
  <c r="AN17" i="13"/>
  <c r="AL17" i="13"/>
  <c r="AK17" i="13"/>
  <c r="AJ17" i="13"/>
  <c r="AI17" i="13"/>
  <c r="AH17" i="13"/>
  <c r="AG17" i="13"/>
  <c r="AF17" i="13"/>
  <c r="AE17" i="13"/>
  <c r="AD17" i="13"/>
  <c r="AC17" i="13"/>
  <c r="AB17" i="13"/>
  <c r="AA17" i="13"/>
  <c r="Z17" i="13"/>
  <c r="Y17" i="13"/>
  <c r="X17" i="13"/>
  <c r="W17" i="13"/>
  <c r="V17" i="13"/>
  <c r="U17" i="13"/>
  <c r="T17" i="13"/>
  <c r="S17" i="13"/>
  <c r="R17" i="13"/>
  <c r="Q17" i="13"/>
  <c r="P17" i="13"/>
  <c r="K141" i="13"/>
  <c r="K100" i="13"/>
  <c r="K59" i="13"/>
  <c r="BI31" i="13" l="1"/>
  <c r="BJ31" i="13"/>
  <c r="BJ32" i="13"/>
  <c r="BI17" i="20"/>
  <c r="BJ27" i="20"/>
  <c r="I27" i="20" s="1"/>
  <c r="BJ33" i="13"/>
  <c r="BQ58" i="13"/>
  <c r="BQ58" i="20"/>
  <c r="BQ57" i="20"/>
  <c r="BQ99" i="13"/>
  <c r="BQ139" i="20"/>
  <c r="BQ98" i="20"/>
  <c r="BQ17" i="20"/>
  <c r="BQ140" i="13"/>
  <c r="BQ33" i="20"/>
  <c r="K139" i="20"/>
  <c r="BJ37" i="13"/>
  <c r="BJ41" i="13"/>
  <c r="BI33" i="13"/>
  <c r="BI37" i="13"/>
  <c r="BI41" i="13"/>
  <c r="BJ38" i="13"/>
  <c r="BJ42" i="13"/>
  <c r="BJ35" i="13"/>
  <c r="BJ39" i="13"/>
  <c r="BJ34" i="13"/>
  <c r="BI36" i="13"/>
  <c r="BI40" i="13"/>
  <c r="BJ36" i="13"/>
  <c r="BJ40" i="13"/>
  <c r="BI34" i="13"/>
  <c r="BI38" i="13"/>
  <c r="BI42" i="13"/>
  <c r="BI35" i="13"/>
  <c r="BI39" i="13"/>
  <c r="K98" i="20"/>
  <c r="K57" i="20"/>
  <c r="L58" i="13"/>
  <c r="L140" i="13"/>
  <c r="M58" i="13"/>
  <c r="M14" i="20"/>
  <c r="BI21" i="20" s="1"/>
  <c r="K16" i="20"/>
  <c r="L14" i="20"/>
  <c r="BI20" i="20" s="1"/>
  <c r="M17" i="13"/>
  <c r="M140" i="13"/>
  <c r="L17" i="13"/>
  <c r="L99" i="13"/>
  <c r="M99" i="13"/>
  <c r="BJ28" i="13" l="1"/>
  <c r="BI22" i="20"/>
  <c r="BM13" i="20" s="1"/>
  <c r="BN13" i="20" s="1"/>
  <c r="BI24" i="20"/>
  <c r="BM15" i="20" s="1"/>
  <c r="BN15" i="20" s="1"/>
  <c r="I26" i="20"/>
  <c r="K14" i="20"/>
  <c r="BI19" i="20" s="1"/>
  <c r="K58" i="13"/>
  <c r="K17" i="13"/>
  <c r="K140" i="13"/>
  <c r="M15" i="13"/>
  <c r="BI22" i="13" s="1"/>
  <c r="L15" i="13"/>
  <c r="BI21" i="13" s="1"/>
  <c r="K99" i="13"/>
  <c r="BI23" i="13" l="1"/>
  <c r="BM14" i="13" s="1"/>
  <c r="BI13" i="20"/>
  <c r="BM12" i="20"/>
  <c r="BJ19" i="20"/>
  <c r="BI12" i="20"/>
  <c r="BI14" i="20"/>
  <c r="BI15" i="20"/>
  <c r="I19" i="20"/>
  <c r="BI25" i="13"/>
  <c r="K15" i="13"/>
  <c r="BI11" i="20" l="1"/>
  <c r="BI10" i="20" s="1"/>
  <c r="BM11" i="20"/>
  <c r="BN12" i="20"/>
  <c r="BM16" i="13"/>
  <c r="BN16" i="13" s="1"/>
  <c r="BN14" i="13"/>
  <c r="BI20" i="13"/>
  <c r="Q50" i="21"/>
  <c r="Q49" i="21"/>
  <c r="Q48" i="21"/>
  <c r="Q47" i="21"/>
  <c r="Q46" i="21"/>
  <c r="Q45" i="21"/>
  <c r="Q44" i="21"/>
  <c r="Q43" i="21"/>
  <c r="Q42" i="21"/>
  <c r="Q41" i="21"/>
  <c r="Q40" i="21"/>
  <c r="Q39" i="21"/>
  <c r="Q38" i="21"/>
  <c r="Q37" i="21"/>
  <c r="Q36" i="21"/>
  <c r="Q35" i="21"/>
  <c r="Q34" i="21"/>
  <c r="Q33" i="21"/>
  <c r="Q32" i="21"/>
  <c r="Q31" i="21"/>
  <c r="Q30" i="21"/>
  <c r="Q29" i="21"/>
  <c r="Q27" i="21"/>
  <c r="Q26" i="21"/>
  <c r="Q25" i="21"/>
  <c r="Q24" i="21"/>
  <c r="Q23" i="21"/>
  <c r="Q22" i="21"/>
  <c r="Q21" i="21"/>
  <c r="Q20" i="21"/>
  <c r="Q19" i="21"/>
  <c r="Q18" i="21"/>
  <c r="Q17" i="21"/>
  <c r="Q16" i="21"/>
  <c r="Q15" i="21"/>
  <c r="Q14" i="21"/>
  <c r="Q13" i="21"/>
  <c r="Q12" i="21"/>
  <c r="Q11" i="21"/>
  <c r="Q10" i="21"/>
  <c r="Q9" i="21"/>
  <c r="Q8" i="21"/>
  <c r="Q7" i="21"/>
  <c r="Q6" i="21"/>
  <c r="BJ20" i="13" l="1"/>
  <c r="BI16" i="13"/>
  <c r="BM13" i="13"/>
  <c r="BM12" i="13" s="1"/>
  <c r="BI14" i="13"/>
  <c r="BI15" i="13"/>
  <c r="BI13" i="13"/>
  <c r="K18" i="13"/>
  <c r="BN13" i="13" l="1"/>
  <c r="BI12" i="13"/>
  <c r="BI11" i="13" s="1"/>
  <c r="Q16" i="10"/>
  <c r="Q17" i="10"/>
  <c r="Q18" i="10"/>
  <c r="Q19" i="10"/>
  <c r="Q20" i="10"/>
  <c r="Q21" i="10"/>
  <c r="Q22" i="10"/>
  <c r="Q23" i="10"/>
  <c r="Q24" i="10"/>
  <c r="Q25" i="10"/>
  <c r="Q26" i="10"/>
  <c r="Q27" i="10"/>
  <c r="Q39" i="10"/>
  <c r="Q40" i="10"/>
  <c r="Q41" i="10"/>
  <c r="Q42" i="10"/>
  <c r="Q43" i="10"/>
  <c r="Q44" i="10"/>
  <c r="Q45" i="10"/>
  <c r="Q46" i="10"/>
  <c r="Q47" i="10"/>
  <c r="Q48" i="10"/>
  <c r="Q49" i="10"/>
  <c r="Q50" i="10"/>
  <c r="U49" i="15" l="1"/>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U21" i="15"/>
  <c r="U20" i="15"/>
  <c r="U19" i="15"/>
  <c r="U18" i="15"/>
  <c r="U17" i="15"/>
  <c r="U16" i="15"/>
  <c r="U15" i="15"/>
  <c r="U14" i="15"/>
  <c r="U13" i="15"/>
  <c r="U12" i="15"/>
  <c r="U11" i="15"/>
  <c r="U10" i="15"/>
  <c r="U9" i="15"/>
  <c r="U8" i="15"/>
  <c r="U7" i="15"/>
  <c r="U6" i="15"/>
  <c r="U5" i="15"/>
  <c r="U4" i="15"/>
  <c r="C8" i="23"/>
  <c r="C9" i="23"/>
  <c r="C10" i="23"/>
  <c r="C11" i="23"/>
  <c r="C12" i="23"/>
  <c r="C13" i="23"/>
  <c r="C14" i="23"/>
  <c r="C15" i="23"/>
  <c r="C16" i="23"/>
  <c r="C17" i="23"/>
  <c r="C18" i="23"/>
  <c r="C19" i="23"/>
  <c r="C20" i="23"/>
  <c r="C21" i="23"/>
  <c r="C22" i="23"/>
  <c r="C23" i="23"/>
  <c r="C24" i="23"/>
  <c r="C25" i="23"/>
  <c r="C26" i="23"/>
  <c r="C27" i="23"/>
  <c r="C28" i="23"/>
  <c r="C29" i="23"/>
  <c r="C30" i="23"/>
  <c r="C31" i="23"/>
  <c r="C32" i="23"/>
  <c r="C33" i="23"/>
  <c r="C34" i="23"/>
  <c r="C35" i="23"/>
  <c r="C36" i="23"/>
  <c r="C37" i="23"/>
  <c r="C38" i="23"/>
  <c r="C39" i="23"/>
  <c r="C40" i="23"/>
  <c r="C41" i="23"/>
  <c r="C42" i="23"/>
  <c r="C43" i="23"/>
  <c r="C44" i="23"/>
  <c r="C45" i="23"/>
  <c r="C46" i="23"/>
  <c r="C47" i="23"/>
  <c r="C48" i="23"/>
  <c r="C49" i="23"/>
  <c r="C50" i="23"/>
  <c r="C51" i="23"/>
  <c r="C52" i="23"/>
  <c r="C53" i="23"/>
  <c r="C54" i="23"/>
  <c r="C55" i="23"/>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C191" i="23"/>
  <c r="C192" i="23"/>
  <c r="C193" i="23"/>
  <c r="C194" i="23"/>
  <c r="C195" i="23"/>
  <c r="C196" i="23"/>
  <c r="C197" i="23"/>
  <c r="C198" i="23"/>
  <c r="C199" i="23"/>
  <c r="C200" i="23"/>
  <c r="C201" i="23"/>
  <c r="C202" i="23"/>
  <c r="C203" i="23"/>
  <c r="C204" i="23"/>
  <c r="C205" i="23"/>
  <c r="C206" i="23"/>
  <c r="C207" i="23"/>
  <c r="C208" i="23"/>
  <c r="C209" i="23"/>
  <c r="C210" i="23"/>
  <c r="C211" i="23"/>
  <c r="C212" i="23"/>
  <c r="C213" i="23"/>
  <c r="C214" i="23"/>
  <c r="C215" i="23"/>
  <c r="C216" i="23"/>
  <c r="C217" i="23"/>
  <c r="C218" i="23"/>
  <c r="C219" i="23"/>
  <c r="C220" i="23"/>
  <c r="C221" i="23"/>
  <c r="C222" i="23"/>
  <c r="C223" i="23"/>
  <c r="C224" i="23"/>
  <c r="C225" i="23"/>
  <c r="C226" i="23"/>
  <c r="C227" i="23"/>
  <c r="C228" i="23"/>
  <c r="C229" i="23"/>
  <c r="C230" i="23"/>
  <c r="C231" i="23"/>
  <c r="C232" i="23"/>
  <c r="C233" i="23"/>
  <c r="C234" i="23"/>
  <c r="C235" i="23"/>
  <c r="C236" i="23"/>
  <c r="C237" i="23"/>
  <c r="C238" i="23"/>
  <c r="C239" i="23"/>
  <c r="C240" i="23"/>
  <c r="C241" i="23"/>
  <c r="C242" i="23"/>
  <c r="C243" i="23"/>
  <c r="C244" i="23"/>
  <c r="C245" i="23"/>
  <c r="C246" i="23"/>
  <c r="C247" i="23"/>
  <c r="C248" i="23"/>
  <c r="C249" i="23"/>
  <c r="C250" i="23"/>
  <c r="C251" i="23"/>
  <c r="C252" i="23"/>
  <c r="C253" i="23"/>
  <c r="C254" i="23"/>
  <c r="C255" i="23"/>
  <c r="C256" i="23"/>
  <c r="C257" i="23"/>
  <c r="C258" i="23"/>
  <c r="C259" i="23"/>
  <c r="C260" i="23"/>
  <c r="C261" i="23"/>
  <c r="C262" i="23"/>
  <c r="C263" i="23"/>
  <c r="C264" i="23"/>
  <c r="C265" i="23"/>
  <c r="C266" i="23"/>
  <c r="C267" i="23"/>
  <c r="C268" i="23"/>
  <c r="C269" i="23"/>
  <c r="C270" i="23"/>
  <c r="C271" i="23"/>
  <c r="C272" i="23"/>
  <c r="C273" i="23"/>
  <c r="C274" i="23"/>
  <c r="C275" i="23"/>
  <c r="C276" i="23"/>
  <c r="C277" i="23"/>
  <c r="C278" i="23"/>
  <c r="C279" i="23"/>
  <c r="C280" i="23"/>
  <c r="C281" i="23"/>
  <c r="C282" i="23"/>
  <c r="C283" i="23"/>
  <c r="C284" i="23"/>
  <c r="C285" i="23"/>
  <c r="C286" i="23"/>
  <c r="C287" i="23"/>
  <c r="C288" i="23"/>
  <c r="C289" i="23"/>
  <c r="C290" i="23"/>
  <c r="C291" i="23"/>
  <c r="C292" i="23"/>
  <c r="C293" i="23"/>
  <c r="C294" i="23"/>
  <c r="C295" i="23"/>
  <c r="C296" i="23"/>
  <c r="C297" i="23"/>
  <c r="C298" i="23"/>
  <c r="C299" i="23"/>
  <c r="C300" i="23"/>
  <c r="C301" i="23"/>
  <c r="C302" i="23"/>
  <c r="C303" i="23"/>
  <c r="C304" i="23"/>
  <c r="C305" i="23"/>
  <c r="C306" i="23"/>
  <c r="C307" i="23"/>
  <c r="C308" i="23"/>
  <c r="C309" i="23"/>
  <c r="C310" i="23"/>
  <c r="C311" i="23"/>
  <c r="C312" i="23"/>
  <c r="C313" i="23"/>
  <c r="C314" i="23"/>
  <c r="C315" i="23"/>
  <c r="C316" i="23"/>
  <c r="C317" i="23"/>
  <c r="C318" i="23"/>
  <c r="C319" i="23"/>
  <c r="C320" i="23"/>
  <c r="C321" i="23"/>
  <c r="C322" i="23"/>
  <c r="C323" i="23"/>
  <c r="C324" i="23"/>
  <c r="C325" i="23"/>
  <c r="C326" i="23"/>
  <c r="C327" i="23"/>
  <c r="C328" i="23"/>
  <c r="C329" i="23"/>
  <c r="C330" i="23"/>
  <c r="C331" i="23"/>
  <c r="C332" i="23"/>
  <c r="C333" i="23"/>
  <c r="C334" i="23"/>
  <c r="C335" i="23"/>
  <c r="C336" i="23"/>
  <c r="C337" i="23"/>
  <c r="C338" i="23"/>
  <c r="C339" i="23"/>
  <c r="C340" i="23"/>
  <c r="C341" i="23"/>
  <c r="C342" i="23"/>
  <c r="C343" i="23"/>
  <c r="C344" i="23"/>
  <c r="C345" i="23"/>
  <c r="C346" i="23"/>
  <c r="C347" i="23"/>
  <c r="C348" i="23"/>
  <c r="C349" i="23"/>
  <c r="C350" i="23"/>
  <c r="C351" i="23"/>
  <c r="C352" i="23"/>
  <c r="C353" i="23"/>
  <c r="C354" i="23"/>
  <c r="C355" i="23"/>
  <c r="C356" i="23"/>
  <c r="C357" i="23"/>
  <c r="C358" i="23"/>
  <c r="C359" i="23"/>
  <c r="C360" i="23"/>
  <c r="C361" i="23"/>
  <c r="C362" i="23"/>
  <c r="C363" i="23"/>
  <c r="C364" i="23"/>
  <c r="C365" i="23"/>
  <c r="C366" i="23"/>
  <c r="C367" i="23"/>
  <c r="C368" i="23"/>
  <c r="C369" i="23"/>
  <c r="C370" i="23"/>
  <c r="C371" i="23"/>
  <c r="C372" i="23"/>
  <c r="C373" i="23"/>
  <c r="C374" i="23"/>
  <c r="C375" i="23"/>
  <c r="C376" i="23"/>
  <c r="C377" i="23"/>
  <c r="C378" i="23"/>
  <c r="C379" i="23"/>
  <c r="C380" i="23"/>
  <c r="C381" i="23"/>
  <c r="C382" i="23"/>
  <c r="C383" i="23"/>
  <c r="C384" i="23"/>
  <c r="C385" i="23"/>
  <c r="C386" i="23"/>
  <c r="C387" i="23"/>
  <c r="C388" i="23"/>
  <c r="C389" i="23"/>
  <c r="C390" i="23"/>
  <c r="C391" i="23"/>
  <c r="C392" i="23"/>
  <c r="C393" i="23"/>
  <c r="C394" i="23"/>
  <c r="C395" i="23"/>
  <c r="C396" i="23"/>
  <c r="C397" i="23"/>
  <c r="C398" i="23"/>
  <c r="C399" i="23"/>
  <c r="C400" i="23"/>
  <c r="C401" i="23"/>
  <c r="C402" i="23"/>
  <c r="C403" i="23"/>
  <c r="C404" i="23"/>
  <c r="C405" i="23"/>
  <c r="C406" i="23"/>
  <c r="C407" i="23"/>
  <c r="C408" i="23"/>
  <c r="C409" i="23"/>
  <c r="C410" i="23"/>
  <c r="C411" i="23"/>
  <c r="C412" i="23"/>
  <c r="C413" i="23"/>
  <c r="C414" i="23"/>
  <c r="C415" i="23"/>
  <c r="C416" i="23"/>
  <c r="C417" i="23"/>
  <c r="C418" i="23"/>
  <c r="C419" i="23"/>
  <c r="C420" i="23"/>
  <c r="C421" i="23"/>
  <c r="C422" i="23"/>
  <c r="C423" i="23"/>
  <c r="C424" i="23"/>
  <c r="C425" i="23"/>
  <c r="C426" i="23"/>
  <c r="C427" i="23"/>
  <c r="C428" i="23"/>
  <c r="C429" i="23"/>
  <c r="C430" i="23"/>
  <c r="C431" i="23"/>
  <c r="C432" i="23"/>
  <c r="C433" i="23"/>
  <c r="C434" i="23"/>
  <c r="C435" i="23"/>
  <c r="C436" i="23"/>
  <c r="C437" i="23"/>
  <c r="C438" i="23"/>
  <c r="C439" i="23"/>
  <c r="C440" i="23"/>
  <c r="C441" i="23"/>
  <c r="C442" i="23"/>
  <c r="C443" i="23"/>
  <c r="C444" i="23"/>
  <c r="C445" i="23"/>
  <c r="C446" i="23"/>
  <c r="C447" i="23"/>
  <c r="C448" i="23"/>
  <c r="C449" i="23"/>
  <c r="C450" i="23"/>
  <c r="C451" i="23"/>
  <c r="C452" i="23"/>
  <c r="C453" i="23"/>
  <c r="C454" i="23"/>
  <c r="C455" i="23"/>
  <c r="C456" i="23"/>
  <c r="C457" i="23"/>
  <c r="C458" i="23"/>
  <c r="C459" i="23"/>
  <c r="C460" i="23"/>
  <c r="C461" i="23"/>
  <c r="C462" i="23"/>
  <c r="C463" i="23"/>
  <c r="C464" i="23"/>
  <c r="C465" i="23"/>
  <c r="C466" i="23"/>
  <c r="C467" i="23"/>
  <c r="C468" i="23"/>
  <c r="C469" i="23"/>
  <c r="C470" i="23"/>
  <c r="C471" i="23"/>
  <c r="C472" i="23"/>
  <c r="C473" i="23"/>
  <c r="C474" i="23"/>
  <c r="C475" i="23"/>
  <c r="C476" i="23"/>
  <c r="C477" i="23"/>
  <c r="C478" i="23"/>
  <c r="C479" i="23"/>
  <c r="C480" i="23"/>
  <c r="C481" i="23"/>
  <c r="C482" i="23"/>
  <c r="C483" i="23"/>
  <c r="C484" i="23"/>
  <c r="C485" i="23"/>
  <c r="C486" i="23"/>
  <c r="C487" i="23"/>
  <c r="C488" i="23"/>
  <c r="C489" i="23"/>
  <c r="C490" i="23"/>
  <c r="C491" i="23"/>
  <c r="C492" i="23"/>
  <c r="C493" i="23"/>
  <c r="C494" i="23"/>
  <c r="C495" i="23"/>
  <c r="C496" i="23"/>
  <c r="C497" i="23"/>
  <c r="C498" i="23"/>
  <c r="C499" i="23"/>
  <c r="C500" i="23"/>
  <c r="C501" i="23"/>
  <c r="C502" i="23"/>
  <c r="C503" i="23"/>
  <c r="C504" i="23"/>
  <c r="C505" i="23"/>
  <c r="C506" i="23"/>
  <c r="C507" i="23"/>
  <c r="F17" i="4"/>
  <c r="F16" i="4"/>
  <c r="F15" i="4"/>
  <c r="F14" i="4"/>
  <c r="F13" i="4"/>
  <c r="BM18" i="20" l="1"/>
  <c r="BM19" i="20" s="1"/>
  <c r="Q38" i="10"/>
  <c r="Q37" i="10"/>
  <c r="Q36" i="10"/>
  <c r="Q35" i="10"/>
  <c r="Q34" i="10"/>
  <c r="Q33" i="10"/>
  <c r="Q32" i="10"/>
  <c r="Q31" i="10"/>
  <c r="Q30" i="10"/>
  <c r="Q29" i="10"/>
  <c r="Q15" i="10"/>
  <c r="Q14" i="10"/>
  <c r="Q13" i="10"/>
  <c r="Q12" i="10"/>
  <c r="Q11" i="10"/>
  <c r="Q10" i="10"/>
  <c r="Q9" i="10"/>
  <c r="Q8" i="10"/>
  <c r="BM19" i="13" l="1"/>
  <c r="BM20" i="13" s="1"/>
  <c r="F40" i="4" s="1"/>
  <c r="F41" i="4" l="1"/>
  <c r="D8" i="4"/>
  <c r="G40" i="4"/>
  <c r="G41" i="4" s="1"/>
  <c r="G39" i="22"/>
  <c r="G40" i="22" s="1"/>
  <c r="F39" i="22"/>
  <c r="F40" i="22" l="1"/>
  <c r="D8" i="2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<sst xmlns="http://schemas.openxmlformats.org/spreadsheetml/2006/main" count="8963" uniqueCount="2439">
  <si>
    <t>※緑色セルにご入力下さい</t>
    <rPh sb="1" eb="3">
      <t>ミドリイロ</t>
    </rPh>
    <rPh sb="7" eb="9">
      <t>ニュウリョク</t>
    </rPh>
    <rPh sb="9" eb="10">
      <t>クダ</t>
    </rPh>
    <phoneticPr fontId="1"/>
  </si>
  <si>
    <t>No.</t>
    <phoneticPr fontId="1"/>
  </si>
  <si>
    <t>*</t>
    <phoneticPr fontId="1"/>
  </si>
  <si>
    <t>合計</t>
    <rPh sb="0" eb="2">
      <t>ゴウケイ</t>
    </rPh>
    <phoneticPr fontId="1"/>
  </si>
  <si>
    <t>オンライン診療の利用方法</t>
    <rPh sb="5" eb="7">
      <t>シンリョウ</t>
    </rPh>
    <rPh sb="8" eb="10">
      <t>リヨウ</t>
    </rPh>
    <rPh sb="10" eb="12">
      <t>ホウホウ</t>
    </rPh>
    <phoneticPr fontId="1"/>
  </si>
  <si>
    <t>講習会</t>
    <rPh sb="0" eb="3">
      <t>コウシュウカイ</t>
    </rPh>
    <phoneticPr fontId="1"/>
  </si>
  <si>
    <t>相談会</t>
    <rPh sb="0" eb="3">
      <t>ソウダンカイ</t>
    </rPh>
    <phoneticPr fontId="1"/>
  </si>
  <si>
    <t>小計</t>
    <rPh sb="0" eb="2">
      <t>ショウケイ</t>
    </rPh>
    <phoneticPr fontId="1"/>
  </si>
  <si>
    <t>【共通】収支計画　＜Excelにてご提出＞</t>
    <rPh sb="1" eb="3">
      <t>キョウツウ</t>
    </rPh>
    <rPh sb="4" eb="6">
      <t>シュウシ</t>
    </rPh>
    <rPh sb="6" eb="8">
      <t>ケイカク</t>
    </rPh>
    <phoneticPr fontId="1"/>
  </si>
  <si>
    <t>1. 補助対象経費及び補助金交付申請額</t>
    <rPh sb="3" eb="5">
      <t>ホジョ</t>
    </rPh>
    <rPh sb="5" eb="7">
      <t>タイショウ</t>
    </rPh>
    <rPh sb="7" eb="9">
      <t>ケイヒ</t>
    </rPh>
    <rPh sb="9" eb="10">
      <t>オヨ</t>
    </rPh>
    <rPh sb="11" eb="14">
      <t>ホジョキン</t>
    </rPh>
    <rPh sb="14" eb="16">
      <t>コウフ</t>
    </rPh>
    <rPh sb="16" eb="18">
      <t>シンセイ</t>
    </rPh>
    <rPh sb="18" eb="19">
      <t>ガク</t>
    </rPh>
    <phoneticPr fontId="1"/>
  </si>
  <si>
    <t>補助対象経費：A</t>
    <rPh sb="0" eb="2">
      <t>ホジョ</t>
    </rPh>
    <rPh sb="2" eb="4">
      <t>タイショウ</t>
    </rPh>
    <rPh sb="4" eb="6">
      <t>ケイヒ</t>
    </rPh>
    <phoneticPr fontId="1"/>
  </si>
  <si>
    <t>千円</t>
    <rPh sb="0" eb="2">
      <t>センエン</t>
    </rPh>
    <phoneticPr fontId="1"/>
  </si>
  <si>
    <t>補助金交付申請額：B</t>
    <rPh sb="0" eb="2">
      <t>ホジョ</t>
    </rPh>
    <rPh sb="2" eb="3">
      <t>キン</t>
    </rPh>
    <rPh sb="3" eb="5">
      <t>コウフ</t>
    </rPh>
    <rPh sb="5" eb="7">
      <t>シンセイ</t>
    </rPh>
    <rPh sb="7" eb="8">
      <t>ガク</t>
    </rPh>
    <phoneticPr fontId="1"/>
  </si>
  <si>
    <t>2. 補助対象経費の内訳</t>
    <rPh sb="3" eb="5">
      <t>ホジョ</t>
    </rPh>
    <rPh sb="5" eb="7">
      <t>タイショウ</t>
    </rPh>
    <rPh sb="7" eb="9">
      <t>ケイヒ</t>
    </rPh>
    <rPh sb="10" eb="12">
      <t>ウチワケ</t>
    </rPh>
    <phoneticPr fontId="1"/>
  </si>
  <si>
    <t>経費区分</t>
    <rPh sb="0" eb="2">
      <t>ケイヒ</t>
    </rPh>
    <rPh sb="2" eb="4">
      <t>クブン</t>
    </rPh>
    <phoneticPr fontId="1"/>
  </si>
  <si>
    <t>項目</t>
    <rPh sb="0" eb="2">
      <t>コウモク</t>
    </rPh>
    <phoneticPr fontId="1"/>
  </si>
  <si>
    <t>支出</t>
    <rPh sb="0" eb="2">
      <t>シシュツ</t>
    </rPh>
    <phoneticPr fontId="1"/>
  </si>
  <si>
    <t>講習会等の企画にかかる人件費</t>
    <phoneticPr fontId="1"/>
  </si>
  <si>
    <t>講習会等の実施にかかる人件費</t>
    <phoneticPr fontId="1"/>
  </si>
  <si>
    <t>カリキュラムの作成に係る人件費</t>
    <phoneticPr fontId="1"/>
  </si>
  <si>
    <t>教材のアレンジ・配布に係る人件費</t>
    <phoneticPr fontId="1"/>
  </si>
  <si>
    <t>その他事業実施に必要となる人件費</t>
    <rPh sb="13" eb="16">
      <t>ジンケンヒ</t>
    </rPh>
    <phoneticPr fontId="1"/>
  </si>
  <si>
    <t>講習会等の実施にかかる委託費</t>
    <phoneticPr fontId="1"/>
  </si>
  <si>
    <t>カリキュラムの作成に係る委託費</t>
    <phoneticPr fontId="1"/>
  </si>
  <si>
    <t>教材のアレンジ・配布に係る委託費</t>
    <phoneticPr fontId="1"/>
  </si>
  <si>
    <t>その他事業実施に必要となる委託費</t>
    <rPh sb="13" eb="15">
      <t>イタク</t>
    </rPh>
    <rPh sb="15" eb="16">
      <t>ヒ</t>
    </rPh>
    <phoneticPr fontId="1"/>
  </si>
  <si>
    <t>その他諸経費</t>
    <rPh sb="2" eb="3">
      <t>タ</t>
    </rPh>
    <rPh sb="3" eb="6">
      <t>ショケイヒ</t>
    </rPh>
    <phoneticPr fontId="1"/>
  </si>
  <si>
    <t>機器・機材等借料</t>
    <rPh sb="0" eb="2">
      <t>キキ</t>
    </rPh>
    <rPh sb="3" eb="5">
      <t>キザイ</t>
    </rPh>
    <rPh sb="5" eb="6">
      <t>ナド</t>
    </rPh>
    <rPh sb="6" eb="8">
      <t>シャクリョウ</t>
    </rPh>
    <phoneticPr fontId="1"/>
  </si>
  <si>
    <t>会場借料</t>
    <rPh sb="0" eb="2">
      <t>カイジョウ</t>
    </rPh>
    <rPh sb="2" eb="4">
      <t>シャクリョウ</t>
    </rPh>
    <phoneticPr fontId="1"/>
  </si>
  <si>
    <t>通信費</t>
    <rPh sb="0" eb="3">
      <t>ツウシンヒ</t>
    </rPh>
    <phoneticPr fontId="1"/>
  </si>
  <si>
    <t>旅費</t>
    <rPh sb="0" eb="2">
      <t>リョヒ</t>
    </rPh>
    <phoneticPr fontId="1"/>
  </si>
  <si>
    <t>消耗品費</t>
    <rPh sb="0" eb="4">
      <t>ショウモウヒンヒ</t>
    </rPh>
    <phoneticPr fontId="1"/>
  </si>
  <si>
    <t>印刷製本費</t>
    <rPh sb="0" eb="2">
      <t>インサツ</t>
    </rPh>
    <rPh sb="2" eb="4">
      <t>セイホン</t>
    </rPh>
    <rPh sb="4" eb="5">
      <t>ヒ</t>
    </rPh>
    <phoneticPr fontId="1"/>
  </si>
  <si>
    <t>合計(A)</t>
    <rPh sb="0" eb="2">
      <t>ゴウケイ</t>
    </rPh>
    <phoneticPr fontId="1"/>
  </si>
  <si>
    <t>収入</t>
    <rPh sb="0" eb="2">
      <t>シュウニュウ</t>
    </rPh>
    <phoneticPr fontId="1"/>
  </si>
  <si>
    <t>自己資金</t>
    <rPh sb="0" eb="2">
      <t>ジコ</t>
    </rPh>
    <rPh sb="2" eb="4">
      <t>シキン</t>
    </rPh>
    <phoneticPr fontId="1"/>
  </si>
  <si>
    <t>地方自治体からの資金提供</t>
    <rPh sb="0" eb="2">
      <t>チホウ</t>
    </rPh>
    <rPh sb="2" eb="5">
      <t>ジチタイ</t>
    </rPh>
    <rPh sb="8" eb="10">
      <t>シキン</t>
    </rPh>
    <rPh sb="10" eb="12">
      <t>テイキョウ</t>
    </rPh>
    <phoneticPr fontId="1"/>
  </si>
  <si>
    <t>民間事業者からの資金提供</t>
    <rPh sb="0" eb="2">
      <t>ミンカン</t>
    </rPh>
    <rPh sb="2" eb="5">
      <t>ジギョウシャ</t>
    </rPh>
    <rPh sb="8" eb="10">
      <t>シキン</t>
    </rPh>
    <rPh sb="10" eb="12">
      <t>テイキョウ</t>
    </rPh>
    <phoneticPr fontId="1"/>
  </si>
  <si>
    <t>その他収入</t>
    <rPh sb="2" eb="3">
      <t>タ</t>
    </rPh>
    <rPh sb="3" eb="5">
      <t>シュウニュウ</t>
    </rPh>
    <phoneticPr fontId="1"/>
  </si>
  <si>
    <t>3. 人件費単価表</t>
    <rPh sb="3" eb="6">
      <t>ジンケンヒ</t>
    </rPh>
    <rPh sb="6" eb="9">
      <t>タンカヒョウ</t>
    </rPh>
    <phoneticPr fontId="1"/>
  </si>
  <si>
    <t>単価(円)*</t>
    <rPh sb="0" eb="2">
      <t>タンカ</t>
    </rPh>
    <rPh sb="3" eb="4">
      <t>エン</t>
    </rPh>
    <phoneticPr fontId="1"/>
  </si>
  <si>
    <t>担当者の類型(プルダウン)</t>
    <rPh sb="0" eb="3">
      <t>タントウシャ</t>
    </rPh>
    <rPh sb="4" eb="6">
      <t>ルイケイ</t>
    </rPh>
    <phoneticPr fontId="1"/>
  </si>
  <si>
    <t>・総年収方式：総年収が記載された証憑(発行者は所属会社)を提出願います</t>
    <rPh sb="1" eb="4">
      <t>ソウネンシュウ</t>
    </rPh>
    <rPh sb="4" eb="6">
      <t>ホウシキ</t>
    </rPh>
    <rPh sb="7" eb="10">
      <t>ソウネンシュウ</t>
    </rPh>
    <rPh sb="11" eb="13">
      <t>キサイ</t>
    </rPh>
    <rPh sb="16" eb="18">
      <t>ショウヒョウ</t>
    </rPh>
    <rPh sb="19" eb="22">
      <t>ハッコウシャ</t>
    </rPh>
    <rPh sb="23" eb="25">
      <t>ショゾク</t>
    </rPh>
    <rPh sb="25" eb="27">
      <t>カイシャ</t>
    </rPh>
    <rPh sb="29" eb="31">
      <t>テイシュツ</t>
    </rPh>
    <rPh sb="31" eb="32">
      <t>ネガ</t>
    </rPh>
    <phoneticPr fontId="1"/>
  </si>
  <si>
    <t>*提出にあたっては、講師が事業実施団体の職員以外の方については、事前に本人の同意を取っていただきますようお願いします</t>
    <rPh sb="1" eb="3">
      <t>テイシュツ</t>
    </rPh>
    <rPh sb="10" eb="12">
      <t>コウシ</t>
    </rPh>
    <rPh sb="13" eb="15">
      <t>ジギョウ</t>
    </rPh>
    <rPh sb="15" eb="17">
      <t>ジッシ</t>
    </rPh>
    <rPh sb="17" eb="19">
      <t>ダンタイ</t>
    </rPh>
    <rPh sb="20" eb="22">
      <t>ショクイン</t>
    </rPh>
    <rPh sb="22" eb="24">
      <t>イガイ</t>
    </rPh>
    <rPh sb="25" eb="26">
      <t>カタ</t>
    </rPh>
    <rPh sb="32" eb="34">
      <t>ジゼン</t>
    </rPh>
    <rPh sb="35" eb="37">
      <t>ホンニン</t>
    </rPh>
    <rPh sb="38" eb="40">
      <t>ドウイ</t>
    </rPh>
    <rPh sb="41" eb="42">
      <t>ト</t>
    </rPh>
    <rPh sb="53" eb="54">
      <t>ネガ</t>
    </rPh>
    <phoneticPr fontId="1"/>
  </si>
  <si>
    <t>■個人情報の利用について</t>
    <rPh sb="1" eb="3">
      <t>コジン</t>
    </rPh>
    <rPh sb="3" eb="5">
      <t>ジョウホウ</t>
    </rPh>
    <rPh sb="6" eb="8">
      <t>リヨウ</t>
    </rPh>
    <phoneticPr fontId="1"/>
  </si>
  <si>
    <t>デロイトトーマツ ファイナンシャルアドバイザリー合同会社は、利用目的をできる限り特定した上、あらかじめご本人の同意を得た場合及び個人情報の保護に関する法律、</t>
    <rPh sb="24" eb="26">
      <t>ゴウドウ</t>
    </rPh>
    <rPh sb="26" eb="28">
      <t>カイシャ</t>
    </rPh>
    <rPh sb="30" eb="32">
      <t>リヨウ</t>
    </rPh>
    <rPh sb="32" eb="34">
      <t>モクテキ</t>
    </rPh>
    <rPh sb="38" eb="39">
      <t>カギ</t>
    </rPh>
    <rPh sb="40" eb="42">
      <t>トクテイ</t>
    </rPh>
    <rPh sb="44" eb="45">
      <t>ウエ</t>
    </rPh>
    <rPh sb="52" eb="54">
      <t>ホンニン</t>
    </rPh>
    <rPh sb="55" eb="57">
      <t>ドウイ</t>
    </rPh>
    <rPh sb="58" eb="59">
      <t>エ</t>
    </rPh>
    <rPh sb="60" eb="62">
      <t>バアイ</t>
    </rPh>
    <rPh sb="62" eb="63">
      <t>オヨ</t>
    </rPh>
    <rPh sb="64" eb="66">
      <t>コジン</t>
    </rPh>
    <rPh sb="66" eb="68">
      <t>ジョウホウ</t>
    </rPh>
    <rPh sb="69" eb="71">
      <t>ホゴ</t>
    </rPh>
    <rPh sb="72" eb="73">
      <t>カン</t>
    </rPh>
    <rPh sb="75" eb="77">
      <t>ホウリツ</t>
    </rPh>
    <phoneticPr fontId="1"/>
  </si>
  <si>
    <t>その他法令により例外として取り扱うことが認められている場合を除き、利用者向けデジタル活用支援推進事業の運営管理の</t>
    <rPh sb="2" eb="3">
      <t>タ</t>
    </rPh>
    <rPh sb="3" eb="5">
      <t>ホウレイ</t>
    </rPh>
    <rPh sb="8" eb="10">
      <t>レイガイ</t>
    </rPh>
    <rPh sb="13" eb="14">
      <t>ト</t>
    </rPh>
    <rPh sb="15" eb="16">
      <t>アツカ</t>
    </rPh>
    <rPh sb="20" eb="21">
      <t>ミト</t>
    </rPh>
    <rPh sb="27" eb="29">
      <t>バアイ</t>
    </rPh>
    <rPh sb="30" eb="31">
      <t>ノゾ</t>
    </rPh>
    <rPh sb="33" eb="35">
      <t>リヨウ</t>
    </rPh>
    <rPh sb="35" eb="36">
      <t>シャ</t>
    </rPh>
    <rPh sb="36" eb="37">
      <t>ム</t>
    </rPh>
    <rPh sb="42" eb="44">
      <t>カツヨウ</t>
    </rPh>
    <rPh sb="44" eb="46">
      <t>シエン</t>
    </rPh>
    <rPh sb="46" eb="48">
      <t>スイシン</t>
    </rPh>
    <rPh sb="48" eb="50">
      <t>ジギョウ</t>
    </rPh>
    <rPh sb="51" eb="53">
      <t>ウンエイ</t>
    </rPh>
    <rPh sb="53" eb="55">
      <t>カンリ</t>
    </rPh>
    <phoneticPr fontId="1"/>
  </si>
  <si>
    <t>利用目的の範囲内で個人情報を利用します。</t>
    <rPh sb="0" eb="2">
      <t>リヨウ</t>
    </rPh>
    <rPh sb="2" eb="4">
      <t>モクテキ</t>
    </rPh>
    <rPh sb="5" eb="7">
      <t>ハンイ</t>
    </rPh>
    <rPh sb="7" eb="8">
      <t>ナイ</t>
    </rPh>
    <rPh sb="9" eb="11">
      <t>コジン</t>
    </rPh>
    <rPh sb="11" eb="13">
      <t>ジョウホウ</t>
    </rPh>
    <rPh sb="14" eb="16">
      <t>リヨウ</t>
    </rPh>
    <phoneticPr fontId="1"/>
  </si>
  <si>
    <t>なお、上記の利用目的の範囲を超えて、ご本人の当該個人情報を利用する必要が生じた場合は、ご本人にその旨をご連絡し、同意をいただいた上で利用します。</t>
    <rPh sb="3" eb="5">
      <t>ジョウキ</t>
    </rPh>
    <rPh sb="6" eb="8">
      <t>リヨウ</t>
    </rPh>
    <rPh sb="8" eb="10">
      <t>モクテキ</t>
    </rPh>
    <rPh sb="11" eb="13">
      <t>ハンイ</t>
    </rPh>
    <rPh sb="14" eb="15">
      <t>コ</t>
    </rPh>
    <rPh sb="19" eb="21">
      <t>ホンニン</t>
    </rPh>
    <rPh sb="22" eb="24">
      <t>トウガイ</t>
    </rPh>
    <rPh sb="24" eb="26">
      <t>コジン</t>
    </rPh>
    <rPh sb="26" eb="28">
      <t>ジョウホウ</t>
    </rPh>
    <rPh sb="29" eb="31">
      <t>リヨウ</t>
    </rPh>
    <rPh sb="33" eb="35">
      <t>ヒツヨウ</t>
    </rPh>
    <rPh sb="36" eb="37">
      <t>ショウ</t>
    </rPh>
    <rPh sb="39" eb="41">
      <t>バアイ</t>
    </rPh>
    <rPh sb="44" eb="46">
      <t>ホンニン</t>
    </rPh>
    <rPh sb="49" eb="50">
      <t>ムネ</t>
    </rPh>
    <rPh sb="52" eb="54">
      <t>レンラク</t>
    </rPh>
    <rPh sb="56" eb="58">
      <t>ドウイ</t>
    </rPh>
    <rPh sb="64" eb="65">
      <t>ウエ</t>
    </rPh>
    <rPh sb="66" eb="68">
      <t>リヨウ</t>
    </rPh>
    <phoneticPr fontId="1"/>
  </si>
  <si>
    <t>■個人情報の提供</t>
    <rPh sb="1" eb="3">
      <t>コジン</t>
    </rPh>
    <rPh sb="3" eb="5">
      <t>ジョウホウ</t>
    </rPh>
    <rPh sb="6" eb="8">
      <t>テイキョウ</t>
    </rPh>
    <phoneticPr fontId="1"/>
  </si>
  <si>
    <t>デロイトトーマツ ファイナンシャルアドバイザリー合同会社は、次の場合を除き、取得した個人情報を第三者に開示又は提供しません。</t>
    <rPh sb="30" eb="31">
      <t>ツギ</t>
    </rPh>
    <rPh sb="32" eb="34">
      <t>バアイ</t>
    </rPh>
    <rPh sb="35" eb="36">
      <t>ノゾ</t>
    </rPh>
    <rPh sb="38" eb="40">
      <t>シュトク</t>
    </rPh>
    <rPh sb="42" eb="44">
      <t>コジン</t>
    </rPh>
    <rPh sb="44" eb="46">
      <t>ジョウホウ</t>
    </rPh>
    <rPh sb="47" eb="50">
      <t>ダイサンシャ</t>
    </rPh>
    <rPh sb="51" eb="53">
      <t>カイジ</t>
    </rPh>
    <rPh sb="53" eb="54">
      <t>マタ</t>
    </rPh>
    <rPh sb="55" eb="57">
      <t>テイキョウ</t>
    </rPh>
    <phoneticPr fontId="1"/>
  </si>
  <si>
    <t>①ご本人の同意がある場合</t>
    <rPh sb="2" eb="4">
      <t>ホンニン</t>
    </rPh>
    <rPh sb="5" eb="7">
      <t>ドウイ</t>
    </rPh>
    <rPh sb="10" eb="12">
      <t>バアイ</t>
    </rPh>
    <phoneticPr fontId="1"/>
  </si>
  <si>
    <t>②法令に基づく場合</t>
    <rPh sb="1" eb="3">
      <t>ホウレイ</t>
    </rPh>
    <rPh sb="4" eb="5">
      <t>モト</t>
    </rPh>
    <rPh sb="7" eb="9">
      <t>バアイ</t>
    </rPh>
    <phoneticPr fontId="1"/>
  </si>
  <si>
    <t>③人の生命、身体又は財産の保護のために必要であって、ご本人の同意を取ることが困難な場合</t>
    <rPh sb="1" eb="2">
      <t>ヒト</t>
    </rPh>
    <rPh sb="3" eb="5">
      <t>セイメイ</t>
    </rPh>
    <rPh sb="6" eb="8">
      <t>シンタイ</t>
    </rPh>
    <rPh sb="8" eb="9">
      <t>マタ</t>
    </rPh>
    <rPh sb="10" eb="12">
      <t>ザイサン</t>
    </rPh>
    <rPh sb="13" eb="15">
      <t>ホゴ</t>
    </rPh>
    <rPh sb="19" eb="21">
      <t>ヒツヨウ</t>
    </rPh>
    <rPh sb="27" eb="29">
      <t>ホンニン</t>
    </rPh>
    <rPh sb="30" eb="32">
      <t>ドウイ</t>
    </rPh>
    <rPh sb="33" eb="34">
      <t>ト</t>
    </rPh>
    <rPh sb="38" eb="40">
      <t>コンナン</t>
    </rPh>
    <rPh sb="41" eb="43">
      <t>バアイ</t>
    </rPh>
    <phoneticPr fontId="1"/>
  </si>
  <si>
    <t>④公衆衛生の向上又は児童の健全な育成の推進のために特に必要がある場合であって、ご本人の同意を得ることが困難である場合</t>
    <rPh sb="1" eb="5">
      <t>コウシュウエイセイ</t>
    </rPh>
    <rPh sb="6" eb="8">
      <t>コウジョウ</t>
    </rPh>
    <rPh sb="8" eb="9">
      <t>マタ</t>
    </rPh>
    <rPh sb="10" eb="12">
      <t>ジドウ</t>
    </rPh>
    <rPh sb="13" eb="15">
      <t>ケンゼン</t>
    </rPh>
    <rPh sb="16" eb="18">
      <t>イクセイ</t>
    </rPh>
    <rPh sb="19" eb="21">
      <t>スイシン</t>
    </rPh>
    <rPh sb="25" eb="26">
      <t>トク</t>
    </rPh>
    <rPh sb="27" eb="29">
      <t>ヒツヨウ</t>
    </rPh>
    <rPh sb="32" eb="34">
      <t>バアイ</t>
    </rPh>
    <rPh sb="40" eb="42">
      <t>ホンニン</t>
    </rPh>
    <rPh sb="43" eb="45">
      <t>ドウイ</t>
    </rPh>
    <rPh sb="46" eb="47">
      <t>エ</t>
    </rPh>
    <rPh sb="51" eb="53">
      <t>コンナン</t>
    </rPh>
    <rPh sb="56" eb="58">
      <t>バアイ</t>
    </rPh>
    <phoneticPr fontId="1"/>
  </si>
  <si>
    <t>⑤国の機関若しくは地方公共団体又はその委託を受けた者が法令の定める事務を遂行することに対して協力する必要がある場合であって、</t>
    <rPh sb="1" eb="2">
      <t>クニ</t>
    </rPh>
    <rPh sb="3" eb="5">
      <t>キカン</t>
    </rPh>
    <rPh sb="5" eb="6">
      <t>モ</t>
    </rPh>
    <rPh sb="9" eb="11">
      <t>チホウ</t>
    </rPh>
    <rPh sb="11" eb="13">
      <t>コウキョウ</t>
    </rPh>
    <rPh sb="13" eb="15">
      <t>ダンタイ</t>
    </rPh>
    <rPh sb="15" eb="16">
      <t>マタ</t>
    </rPh>
    <rPh sb="19" eb="21">
      <t>イタク</t>
    </rPh>
    <rPh sb="22" eb="23">
      <t>ウ</t>
    </rPh>
    <rPh sb="25" eb="26">
      <t>モノ</t>
    </rPh>
    <rPh sb="27" eb="29">
      <t>ホウレイ</t>
    </rPh>
    <rPh sb="30" eb="31">
      <t>サダ</t>
    </rPh>
    <rPh sb="33" eb="35">
      <t>ジム</t>
    </rPh>
    <rPh sb="36" eb="38">
      <t>スイコウ</t>
    </rPh>
    <rPh sb="43" eb="44">
      <t>タイ</t>
    </rPh>
    <rPh sb="46" eb="48">
      <t>キョウリョク</t>
    </rPh>
    <rPh sb="50" eb="52">
      <t>ヒツヨウ</t>
    </rPh>
    <rPh sb="55" eb="57">
      <t>バアイ</t>
    </rPh>
    <phoneticPr fontId="1"/>
  </si>
  <si>
    <t>　 ご本人の同意を得ることにより当該事務の遂行に支障を及ぼすおそれがある場合</t>
    <rPh sb="3" eb="5">
      <t>ホンニン</t>
    </rPh>
    <rPh sb="6" eb="8">
      <t>ドウイ</t>
    </rPh>
    <rPh sb="9" eb="10">
      <t>エ</t>
    </rPh>
    <rPh sb="16" eb="18">
      <t>トウガイ</t>
    </rPh>
    <rPh sb="18" eb="20">
      <t>ジム</t>
    </rPh>
    <rPh sb="21" eb="23">
      <t>スイコウ</t>
    </rPh>
    <rPh sb="24" eb="26">
      <t>シショウ</t>
    </rPh>
    <rPh sb="27" eb="28">
      <t>オヨ</t>
    </rPh>
    <rPh sb="36" eb="38">
      <t>バアイ</t>
    </rPh>
    <phoneticPr fontId="1"/>
  </si>
  <si>
    <t>※緑色セルにご入力下さい。適宜行を追加いただいても構いません</t>
    <rPh sb="1" eb="3">
      <t>ミドリイロ</t>
    </rPh>
    <rPh sb="7" eb="9">
      <t>ニュウリョク</t>
    </rPh>
    <rPh sb="9" eb="10">
      <t>クダ</t>
    </rPh>
    <rPh sb="13" eb="15">
      <t>テキギ</t>
    </rPh>
    <rPh sb="15" eb="16">
      <t>ギョウ</t>
    </rPh>
    <rPh sb="17" eb="19">
      <t>ツイカ</t>
    </rPh>
    <rPh sb="25" eb="26">
      <t>カマ</t>
    </rPh>
    <phoneticPr fontId="1"/>
  </si>
  <si>
    <t>講師情報</t>
    <rPh sb="0" eb="2">
      <t>コウシ</t>
    </rPh>
    <rPh sb="2" eb="4">
      <t>ジョウホウ</t>
    </rPh>
    <phoneticPr fontId="1"/>
  </si>
  <si>
    <t>講師名(氏)</t>
    <rPh sb="0" eb="2">
      <t>コウシ</t>
    </rPh>
    <rPh sb="2" eb="3">
      <t>メイ</t>
    </rPh>
    <rPh sb="4" eb="5">
      <t>シ</t>
    </rPh>
    <phoneticPr fontId="1"/>
  </si>
  <si>
    <t>講師名(名)</t>
    <rPh sb="0" eb="2">
      <t>コウシ</t>
    </rPh>
    <rPh sb="2" eb="3">
      <t>メイ</t>
    </rPh>
    <rPh sb="4" eb="5">
      <t>メイ</t>
    </rPh>
    <phoneticPr fontId="1"/>
  </si>
  <si>
    <t>補助金上限</t>
    <rPh sb="0" eb="3">
      <t>ホジョキン</t>
    </rPh>
    <rPh sb="3" eb="5">
      <t>ジョウゲン</t>
    </rPh>
    <phoneticPr fontId="1"/>
  </si>
  <si>
    <t>1千円未満の端数切り捨て</t>
    <rPh sb="1" eb="3">
      <t>センエン</t>
    </rPh>
    <rPh sb="3" eb="5">
      <t>ミマン</t>
    </rPh>
    <rPh sb="6" eb="8">
      <t>ハスウ</t>
    </rPh>
    <rPh sb="8" eb="9">
      <t>キ</t>
    </rPh>
    <rPh sb="10" eb="11">
      <t>ス</t>
    </rPh>
    <phoneticPr fontId="1"/>
  </si>
  <si>
    <t>※緑色セルに該当するコマ数をご入力下さい</t>
    <rPh sb="1" eb="3">
      <t>ミドリイロ</t>
    </rPh>
    <rPh sb="6" eb="8">
      <t>ガイトウ</t>
    </rPh>
    <rPh sb="12" eb="13">
      <t>スウ</t>
    </rPh>
    <rPh sb="15" eb="17">
      <t>ニュウリョク</t>
    </rPh>
    <rPh sb="17" eb="18">
      <t>クダ</t>
    </rPh>
    <phoneticPr fontId="1"/>
  </si>
  <si>
    <t>講座方式</t>
    <rPh sb="0" eb="2">
      <t>コウザ</t>
    </rPh>
    <rPh sb="2" eb="4">
      <t>ホウシキ</t>
    </rPh>
    <phoneticPr fontId="1"/>
  </si>
  <si>
    <t>講座種別</t>
    <rPh sb="0" eb="2">
      <t>コウザ</t>
    </rPh>
    <rPh sb="2" eb="4">
      <t>シュベツ</t>
    </rPh>
    <phoneticPr fontId="1"/>
  </si>
  <si>
    <t>講座名</t>
    <rPh sb="0" eb="2">
      <t>コウザ</t>
    </rPh>
    <rPh sb="2" eb="3">
      <t>メイ</t>
    </rPh>
    <phoneticPr fontId="1"/>
  </si>
  <si>
    <t>2023年</t>
    <rPh sb="4" eb="5">
      <t>ネン</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</si>
  <si>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</si>
  <si>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</si>
  <si>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</si>
  <si>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</si>
  <si>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</si>
  <si>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</si>
  <si>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</si>
  <si>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</si>
  <si>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</si>
  <si>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</si>
  <si>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応用講座</t>
    <rPh sb="0" eb="2">
      <t>オウヨウ</t>
    </rPh>
    <rPh sb="2" eb="4">
      <t>コウザ</t>
    </rPh>
    <phoneticPr fontId="1"/>
  </si>
  <si>
    <t>マイナンバーカードの申請方法</t>
    <phoneticPr fontId="1"/>
  </si>
  <si>
    <t>マイナポータルの活用方法</t>
    <phoneticPr fontId="1"/>
  </si>
  <si>
    <t>e-Taxの利用方法</t>
    <phoneticPr fontId="1"/>
  </si>
  <si>
    <t>新型コロナワクチン接種証明書アプリを用いた接種証明書の発行方法</t>
    <rPh sb="0" eb="2">
      <t>シンガタ</t>
    </rPh>
    <rPh sb="9" eb="11">
      <t>セッシュ</t>
    </rPh>
    <rPh sb="11" eb="14">
      <t>ショウメイショ</t>
    </rPh>
    <rPh sb="18" eb="19">
      <t>モチ</t>
    </rPh>
    <rPh sb="21" eb="23">
      <t>セッシュ</t>
    </rPh>
    <rPh sb="23" eb="26">
      <t>ショウメイショ</t>
    </rPh>
    <rPh sb="27" eb="29">
      <t>ハッコウ</t>
    </rPh>
    <rPh sb="29" eb="31">
      <t>ホウホウ</t>
    </rPh>
    <phoneticPr fontId="1"/>
  </si>
  <si>
    <t>b)相談会</t>
    <rPh sb="2" eb="5">
      <t>ソウダンカイ</t>
    </rPh>
    <phoneticPr fontId="1"/>
  </si>
  <si>
    <t>コマ</t>
    <phoneticPr fontId="1"/>
  </si>
  <si>
    <t>円</t>
    <rPh sb="0" eb="1">
      <t>エン</t>
    </rPh>
    <phoneticPr fontId="1"/>
  </si>
  <si>
    <t>・健保等級方式：健保等級が記載された証憑(発行者は所属会社)を提出願います</t>
    <rPh sb="1" eb="3">
      <t>ケンポ</t>
    </rPh>
    <rPh sb="3" eb="5">
      <t>トウキュウ</t>
    </rPh>
    <rPh sb="5" eb="7">
      <t>ホウシキ</t>
    </rPh>
    <rPh sb="8" eb="10">
      <t>ケンポ</t>
    </rPh>
    <rPh sb="21" eb="24">
      <t>ハッコウシャ</t>
    </rPh>
    <rPh sb="25" eb="27">
      <t>ショゾク</t>
    </rPh>
    <rPh sb="27" eb="29">
      <t>カイシャ</t>
    </rPh>
    <rPh sb="31" eb="33">
      <t>テイシュツ</t>
    </rPh>
    <rPh sb="33" eb="34">
      <t>ネガ</t>
    </rPh>
    <phoneticPr fontId="1"/>
  </si>
  <si>
    <t>2024年</t>
    <rPh sb="4" eb="5">
      <t>ネン</t>
    </rPh>
    <phoneticPr fontId="1"/>
  </si>
  <si>
    <t>税込金額(円)</t>
    <rPh sb="0" eb="2">
      <t>ゼイコ</t>
    </rPh>
    <rPh sb="2" eb="4">
      <t>キンガク</t>
    </rPh>
    <rPh sb="5" eb="6">
      <t>エン</t>
    </rPh>
    <phoneticPr fontId="1"/>
  </si>
  <si>
    <t>消費税抜金額(円)</t>
    <rPh sb="0" eb="2">
      <t>ショウヒ</t>
    </rPh>
    <rPh sb="2" eb="4">
      <t>ゼイヌ</t>
    </rPh>
    <rPh sb="4" eb="6">
      <t>キンガク</t>
    </rPh>
    <rPh sb="7" eb="8">
      <t>エン</t>
    </rPh>
    <phoneticPr fontId="1"/>
  </si>
  <si>
    <t>貸出用スマートフォン借料</t>
    <rPh sb="0" eb="3">
      <t>カシダシヨウ</t>
    </rPh>
    <rPh sb="10" eb="12">
      <t>シャクリョウ</t>
    </rPh>
    <phoneticPr fontId="1"/>
  </si>
  <si>
    <t>マイナポイントの申込方法</t>
    <phoneticPr fontId="1"/>
  </si>
  <si>
    <t>健康保険証利用の登録・公金受取口座の登録</t>
    <rPh sb="0" eb="5">
      <t>ケンコウホケンショウ</t>
    </rPh>
    <rPh sb="5" eb="7">
      <t>リヨウ</t>
    </rPh>
    <rPh sb="8" eb="10">
      <t>トウロク</t>
    </rPh>
    <rPh sb="11" eb="17">
      <t>コウキンウケトリコウザ</t>
    </rPh>
    <rPh sb="18" eb="20">
      <t>トウロク</t>
    </rPh>
    <phoneticPr fontId="1"/>
  </si>
  <si>
    <t>全国版救急受診アプリ（Q助）の利用方法</t>
    <rPh sb="0" eb="3">
      <t>ゼンコクバン</t>
    </rPh>
    <rPh sb="3" eb="5">
      <t>キュウキュウ</t>
    </rPh>
    <rPh sb="5" eb="7">
      <t>ジュシン</t>
    </rPh>
    <rPh sb="12" eb="13">
      <t>スケ</t>
    </rPh>
    <rPh sb="15" eb="19">
      <t>リヨウホウホウ</t>
    </rPh>
    <phoneticPr fontId="1"/>
  </si>
  <si>
    <t>自治体マイナポイントの申込方法</t>
    <rPh sb="0" eb="3">
      <t>ジチタイ</t>
    </rPh>
    <rPh sb="11" eb="15">
      <t>モウシコミホウホウ</t>
    </rPh>
    <phoneticPr fontId="1"/>
  </si>
  <si>
    <t>地方公共団体が提供するオンラインサービスの利用方法</t>
    <phoneticPr fontId="1"/>
  </si>
  <si>
    <t>地域におけるオンライン行政手続の実施方法</t>
    <phoneticPr fontId="1"/>
  </si>
  <si>
    <t>執行団体が追加する講座(未定)</t>
    <rPh sb="0" eb="2">
      <t>シッコウ</t>
    </rPh>
    <rPh sb="2" eb="4">
      <t>ダンタイ</t>
    </rPh>
    <rPh sb="5" eb="7">
      <t>ツイカ</t>
    </rPh>
    <rPh sb="9" eb="11">
      <t>コウザ</t>
    </rPh>
    <rPh sb="12" eb="14">
      <t>ミテイ</t>
    </rPh>
    <phoneticPr fontId="1"/>
  </si>
  <si>
    <t>a)対面での講習会</t>
    <phoneticPr fontId="1"/>
  </si>
  <si>
    <t>備考</t>
    <rPh sb="0" eb="2">
      <t>ビコウ</t>
    </rPh>
    <phoneticPr fontId="1"/>
  </si>
  <si>
    <t>人件費単価の算出方式</t>
    <rPh sb="0" eb="5">
      <t>ジンケンヒタンカ</t>
    </rPh>
    <rPh sb="6" eb="8">
      <t>サンシュツ</t>
    </rPh>
    <rPh sb="8" eb="10">
      <t>ホウシキ</t>
    </rPh>
    <phoneticPr fontId="1"/>
  </si>
  <si>
    <t>根拠資料名(提出ファイル名)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</si>
  <si>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</si>
  <si>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</si>
  <si>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</si>
  <si>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</si>
  <si>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</si>
  <si>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</si>
  <si>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</si>
  <si>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</si>
  <si>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</si>
  <si>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</si>
  <si>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</si>
  <si>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</si>
  <si>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</si>
  <si>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</si>
  <si>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</si>
  <si>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</si>
  <si>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</si>
  <si>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</si>
  <si>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</si>
  <si>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</si>
  <si>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</si>
  <si>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</si>
  <si>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</si>
  <si>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</si>
  <si>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</si>
  <si>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</si>
  <si>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</si>
  <si>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</si>
  <si>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</si>
  <si>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</si>
  <si>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</si>
  <si>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</si>
  <si>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</si>
  <si>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</si>
  <si>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</si>
  <si>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</si>
  <si>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</si>
  <si>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</si>
  <si>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</si>
  <si>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</si>
  <si>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</si>
  <si>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</si>
  <si>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</si>
  <si>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</si>
  <si>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</si>
  <si>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</si>
  <si>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</si>
  <si>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東北</t>
  </si>
  <si>
    <t>関東</t>
  </si>
  <si>
    <t>中部</t>
  </si>
  <si>
    <t>近畿</t>
  </si>
  <si>
    <t>中国</t>
  </si>
  <si>
    <t>四国</t>
  </si>
  <si>
    <t>九州・沖縄</t>
  </si>
  <si>
    <r>
      <t xml:space="preserve">総計 </t>
    </r>
    <r>
      <rPr>
        <sz val="11"/>
        <color rgb="FFFF0000"/>
        <rFont val="Yu Gothic UI"/>
        <family val="3"/>
        <charset val="128"/>
      </rPr>
      <t>※自動計算(入力不可)</t>
    </r>
    <rPh sb="0" eb="2">
      <t>ソウケイ</t>
    </rPh>
    <rPh sb="9" eb="13">
      <t>ニュウリョクフカ</t>
    </rPh>
    <phoneticPr fontId="1"/>
  </si>
  <si>
    <r>
      <t>合計</t>
    </r>
    <r>
      <rPr>
        <sz val="11"/>
        <color rgb="FFFF0000"/>
        <rFont val="Yu Gothic UI"/>
        <family val="3"/>
        <charset val="128"/>
      </rPr>
      <t xml:space="preserve">
</t>
    </r>
    <rPh sb="0" eb="2">
      <t>ゴウケイ</t>
    </rPh>
    <phoneticPr fontId="1"/>
  </si>
  <si>
    <t>人件費計上対象外の類型となります</t>
    <phoneticPr fontId="1"/>
  </si>
  <si>
    <t>総年収方式</t>
  </si>
  <si>
    <t>健保等級方式</t>
  </si>
  <si>
    <t>政府単価方式</t>
  </si>
  <si>
    <t>*「根拠資料名」列の1つのセルに複数の根拠資料番号を記載する場合は、カンマで繋いでご記載下さい（例：1,2,3）</t>
    <rPh sb="2" eb="6">
      <t>コンキョシリョウ</t>
    </rPh>
    <rPh sb="6" eb="7">
      <t>メイ</t>
    </rPh>
    <rPh sb="8" eb="9">
      <t>レツ</t>
    </rPh>
    <rPh sb="16" eb="18">
      <t>フクスウ</t>
    </rPh>
    <rPh sb="19" eb="21">
      <t>コンキョ</t>
    </rPh>
    <rPh sb="21" eb="23">
      <t>シリョウ</t>
    </rPh>
    <rPh sb="23" eb="25">
      <t>バンゴウ</t>
    </rPh>
    <rPh sb="26" eb="28">
      <t>キサイ</t>
    </rPh>
    <rPh sb="30" eb="32">
      <t>バアイ</t>
    </rPh>
    <rPh sb="38" eb="39">
      <t>ツナ</t>
    </rPh>
    <rPh sb="42" eb="44">
      <t>キサイ</t>
    </rPh>
    <rPh sb="44" eb="45">
      <t>クダ</t>
    </rPh>
    <rPh sb="48" eb="49">
      <t>レイ</t>
    </rPh>
    <phoneticPr fontId="1"/>
  </si>
  <si>
    <t>*人件費単価の算出方式毎に、以下「根拠資料名(提出ファイル名)」で提出いただく証憑が異なりますので、ご注意下さい</t>
    <rPh sb="1" eb="4">
      <t>ジンケンヒ</t>
    </rPh>
    <rPh sb="4" eb="6">
      <t>タンカ</t>
    </rPh>
    <rPh sb="7" eb="9">
      <t>サンシュツ</t>
    </rPh>
    <rPh sb="9" eb="11">
      <t>ホウシキ</t>
    </rPh>
    <rPh sb="11" eb="12">
      <t>ゴト</t>
    </rPh>
    <rPh sb="14" eb="16">
      <t>イカ</t>
    </rPh>
    <rPh sb="17" eb="22">
      <t>コンキョシリョウメイ</t>
    </rPh>
    <rPh sb="23" eb="25">
      <t>テイシュツ</t>
    </rPh>
    <rPh sb="29" eb="30">
      <t>メイ</t>
    </rPh>
    <rPh sb="33" eb="35">
      <t>テイシュツ</t>
    </rPh>
    <rPh sb="39" eb="41">
      <t>ショウヒョウ</t>
    </rPh>
    <rPh sb="42" eb="43">
      <t>コト</t>
    </rPh>
    <rPh sb="51" eb="53">
      <t>チュウイ</t>
    </rPh>
    <rPh sb="53" eb="54">
      <t>クダ</t>
    </rPh>
    <phoneticPr fontId="1"/>
  </si>
  <si>
    <t>【健保等級方式】</t>
    <rPh sb="1" eb="7">
      <t>ケンポトウキュウホウシキ</t>
    </rPh>
    <phoneticPr fontId="1"/>
  </si>
  <si>
    <t>人件費*</t>
    <rPh sb="0" eb="3">
      <t>ジンケンヒ</t>
    </rPh>
    <phoneticPr fontId="1"/>
  </si>
  <si>
    <t>根拠資料名(提出ファイル名)*</t>
    <rPh sb="0" eb="2">
      <t>コンキョ</t>
    </rPh>
    <rPh sb="2" eb="4">
      <t>シリョウ</t>
    </rPh>
    <rPh sb="4" eb="5">
      <t>メイ</t>
    </rPh>
    <rPh sb="6" eb="8">
      <t>テイシュツ</t>
    </rPh>
    <rPh sb="12" eb="13">
      <t>メイ</t>
    </rPh>
    <phoneticPr fontId="1"/>
  </si>
  <si>
    <t>諸謝金費*</t>
    <rPh sb="0" eb="4">
      <t>ショシャキンヒ</t>
    </rPh>
    <phoneticPr fontId="1"/>
  </si>
  <si>
    <t>氏名(スペース無し)</t>
    <rPh sb="0" eb="2">
      <t>シメイ</t>
    </rPh>
    <phoneticPr fontId="1"/>
  </si>
  <si>
    <t>【政府単価方式】</t>
    <rPh sb="1" eb="7">
      <t>セイフタンカホウシキ</t>
    </rPh>
    <phoneticPr fontId="1"/>
  </si>
  <si>
    <t>&lt;817952354659817A934B97708C9295DB93998B89984A96B194EF925089BF2E786C7378&gt; (meti.go.jp)</t>
  </si>
  <si>
    <t>【総年収方式】</t>
    <rPh sb="1" eb="6">
      <t>ソウネンシュウホウシキ</t>
    </rPh>
    <phoneticPr fontId="1"/>
  </si>
  <si>
    <r>
      <t xml:space="preserve">補助金交付申請額(B) </t>
    </r>
    <r>
      <rPr>
        <sz val="11"/>
        <color rgb="FFFF0000"/>
        <rFont val="Yu Gothic UI"/>
        <family val="3"/>
        <charset val="128"/>
      </rPr>
      <t>※自動計算(全ての記入箇所の入力が完了後反映されます)</t>
    </r>
    <rPh sb="0" eb="3">
      <t>ホジョキン</t>
    </rPh>
    <rPh sb="3" eb="5">
      <t>コウフ</t>
    </rPh>
    <rPh sb="5" eb="7">
      <t>シンセイ</t>
    </rPh>
    <rPh sb="7" eb="8">
      <t>ガク</t>
    </rPh>
    <rPh sb="13" eb="17">
      <t>ジドウケイサン</t>
    </rPh>
    <rPh sb="18" eb="19">
      <t>スベ</t>
    </rPh>
    <rPh sb="21" eb="25">
      <t>キニュウカショ</t>
    </rPh>
    <rPh sb="26" eb="28">
      <t>ニュウリョク</t>
    </rPh>
    <rPh sb="29" eb="32">
      <t>カンリョウゴ</t>
    </rPh>
    <rPh sb="32" eb="34">
      <t>ハンエイ</t>
    </rPh>
    <phoneticPr fontId="1"/>
  </si>
  <si>
    <t>政府単価方式_人件費単価表</t>
    <rPh sb="0" eb="6">
      <t>セイフタンカホウシキ</t>
    </rPh>
    <rPh sb="7" eb="13">
      <t>ジンケンヒタンカヒョウ</t>
    </rPh>
    <phoneticPr fontId="1"/>
  </si>
  <si>
    <t>講師本人の所属(プルダウン)</t>
    <rPh sb="0" eb="2">
      <t>コウシ</t>
    </rPh>
    <rPh sb="2" eb="4">
      <t>ホンニン</t>
    </rPh>
    <rPh sb="5" eb="7">
      <t>ショゾク</t>
    </rPh>
    <phoneticPr fontId="1"/>
  </si>
  <si>
    <t>委託先または謝金形態をとる相手先名称(左記で「事業実施団体に所属する職員」以外を選択した場合のみ記載)</t>
    <rPh sb="0" eb="2">
      <t>イタク</t>
    </rPh>
    <rPh sb="2" eb="3">
      <t>サキ</t>
    </rPh>
    <rPh sb="6" eb="10">
      <t>シャキンケイタイ</t>
    </rPh>
    <rPh sb="13" eb="16">
      <t>アイテサキ</t>
    </rPh>
    <rPh sb="16" eb="18">
      <t>メイショウ</t>
    </rPh>
    <rPh sb="19" eb="21">
      <t>サキ</t>
    </rPh>
    <rPh sb="23" eb="29">
      <t>ジギョウジッシダンタイ</t>
    </rPh>
    <rPh sb="30" eb="32">
      <t>ショゾク</t>
    </rPh>
    <rPh sb="34" eb="36">
      <t>ショクイン</t>
    </rPh>
    <rPh sb="37" eb="39">
      <t>イガイ</t>
    </rPh>
    <phoneticPr fontId="1"/>
  </si>
  <si>
    <t>事業実施団体に所属している正社員</t>
    <rPh sb="0" eb="6">
      <t>ジギョウジッシダンタイ</t>
    </rPh>
    <phoneticPr fontId="1"/>
  </si>
  <si>
    <t>事業実施団体に所属している契約社員</t>
  </si>
  <si>
    <t>事業実施団体が報酬を支払う派遣社員</t>
  </si>
  <si>
    <t>事業実施団体が報酬を支払うアルバイト社員・パート社員</t>
  </si>
  <si>
    <t>事業実施団体が謝金を支払う外部協力者等</t>
  </si>
  <si>
    <t>事業実施団体に所属する職員</t>
    <phoneticPr fontId="1"/>
  </si>
  <si>
    <t>委託予定(法人)</t>
    <phoneticPr fontId="1"/>
  </si>
  <si>
    <t>委託予定(個人)</t>
    <phoneticPr fontId="1"/>
  </si>
  <si>
    <t>謝金形態(法人)</t>
    <phoneticPr fontId="1"/>
  </si>
  <si>
    <t>謝金形態(個人)</t>
    <phoneticPr fontId="1"/>
  </si>
  <si>
    <t>講師リストの講師累計です</t>
    <rPh sb="0" eb="2">
      <t>コウシ</t>
    </rPh>
    <rPh sb="6" eb="10">
      <t>コウシルイケイ</t>
    </rPh>
    <phoneticPr fontId="1"/>
  </si>
  <si>
    <t>千代田区</t>
    <rPh sb="0" eb="4">
      <t>チヨダク</t>
    </rPh>
    <phoneticPr fontId="1"/>
  </si>
  <si>
    <t>①マイナンバーカードの申請方法</t>
    <rPh sb="11" eb="13">
      <t>シンセイ</t>
    </rPh>
    <rPh sb="13" eb="15">
      <t>ホウホウ</t>
    </rPh>
    <phoneticPr fontId="1"/>
  </si>
  <si>
    <t>⑨自治体マイナポイントの申込方法</t>
    <rPh sb="1" eb="4">
      <t>ジチタイ</t>
    </rPh>
    <rPh sb="12" eb="14">
      <t>モウシコミ</t>
    </rPh>
    <rPh sb="14" eb="16">
      <t>ホウホウ</t>
    </rPh>
    <phoneticPr fontId="1"/>
  </si>
  <si>
    <t>⑩地方公共団体が提供するオンラインサービスの利用方法</t>
    <rPh sb="1" eb="3">
      <t>チホウ</t>
    </rPh>
    <rPh sb="3" eb="5">
      <t>コウキョウ</t>
    </rPh>
    <rPh sb="5" eb="7">
      <t>ダンタイ</t>
    </rPh>
    <rPh sb="8" eb="10">
      <t>テイキョウ</t>
    </rPh>
    <rPh sb="22" eb="24">
      <t>リヨウ</t>
    </rPh>
    <rPh sb="24" eb="26">
      <t>ホウホウ</t>
    </rPh>
    <phoneticPr fontId="1"/>
  </si>
  <si>
    <t>⑪地域におけるオンライン行政手続の実施方法</t>
    <rPh sb="1" eb="3">
      <t>チイキ</t>
    </rPh>
    <rPh sb="12" eb="14">
      <t>ギョウセイ</t>
    </rPh>
    <rPh sb="14" eb="16">
      <t>テツヅキ</t>
    </rPh>
    <rPh sb="17" eb="19">
      <t>ジッシ</t>
    </rPh>
    <rPh sb="19" eb="21">
      <t>ホウホウ</t>
    </rPh>
    <phoneticPr fontId="1"/>
  </si>
  <si>
    <t>⑫執行団体が追加する講座(未定)</t>
    <rPh sb="1" eb="3">
      <t>シッコウ</t>
    </rPh>
    <rPh sb="3" eb="5">
      <t>ダンタイ</t>
    </rPh>
    <rPh sb="6" eb="8">
      <t>ツイカ</t>
    </rPh>
    <rPh sb="10" eb="12">
      <t>コウザ</t>
    </rPh>
    <rPh sb="13" eb="15">
      <t>ミテイ</t>
    </rPh>
    <phoneticPr fontId="1"/>
  </si>
  <si>
    <t>※自動計算(入力不可)</t>
    <phoneticPr fontId="1"/>
  </si>
  <si>
    <t>⇒都道府県数計算用</t>
    <rPh sb="1" eb="9">
      <t>トドウフケンスウケイサンヨウ</t>
    </rPh>
    <phoneticPr fontId="1"/>
  </si>
  <si>
    <t>デロイト</t>
    <phoneticPr fontId="1"/>
  </si>
  <si>
    <t>太郎</t>
    <rPh sb="0" eb="2">
      <t>タロウ</t>
    </rPh>
    <phoneticPr fontId="1"/>
  </si>
  <si>
    <t>謝金形態(個人)</t>
  </si>
  <si>
    <t>個人講師</t>
    <rPh sb="0" eb="2">
      <t>コジン</t>
    </rPh>
    <rPh sb="2" eb="4">
      <t>コウシ</t>
    </rPh>
    <phoneticPr fontId="1"/>
  </si>
  <si>
    <t>委託予定(法人)</t>
  </si>
  <si>
    <t>○○株式会社</t>
    <rPh sb="2" eb="6">
      <t>カブシキガイシャ</t>
    </rPh>
    <phoneticPr fontId="1"/>
  </si>
  <si>
    <t>②マイナポータルの活用方法
※指定6講座</t>
    <rPh sb="9" eb="11">
      <t>カツヨウ</t>
    </rPh>
    <rPh sb="11" eb="13">
      <t>ホウホウ</t>
    </rPh>
    <phoneticPr fontId="1"/>
  </si>
  <si>
    <t>④e-Taxの利用方法
※指定6講座</t>
    <rPh sb="7" eb="9">
      <t>リヨウ</t>
    </rPh>
    <rPh sb="9" eb="11">
      <t>ホウホウ</t>
    </rPh>
    <phoneticPr fontId="1"/>
  </si>
  <si>
    <t>⑤オンライン診療の利用方法
※指定6講座</t>
    <rPh sb="6" eb="8">
      <t>シンリョウ</t>
    </rPh>
    <rPh sb="9" eb="11">
      <t>リヨウ</t>
    </rPh>
    <rPh sb="11" eb="13">
      <t>ホウホウ</t>
    </rPh>
    <phoneticPr fontId="1"/>
  </si>
  <si>
    <t>⑥新型コロナワクチン接種証明書アプリを用いた接種証明書の発行方法
※指定6講座</t>
    <rPh sb="1" eb="3">
      <t>シンガタ</t>
    </rPh>
    <rPh sb="10" eb="12">
      <t>セッシュ</t>
    </rPh>
    <rPh sb="12" eb="14">
      <t>ショウメイ</t>
    </rPh>
    <rPh sb="14" eb="15">
      <t>ショ</t>
    </rPh>
    <rPh sb="19" eb="20">
      <t>モチ</t>
    </rPh>
    <rPh sb="22" eb="24">
      <t>セッシュ</t>
    </rPh>
    <rPh sb="24" eb="27">
      <t>ショウメイショ</t>
    </rPh>
    <rPh sb="28" eb="30">
      <t>ハッコウ</t>
    </rPh>
    <rPh sb="30" eb="32">
      <t>ホウホウ</t>
    </rPh>
    <phoneticPr fontId="1"/>
  </si>
  <si>
    <t>⑧全国版救急受診アプリ（Q助）の利用方法
※指定6講座</t>
    <rPh sb="1" eb="3">
      <t>ゼンコク</t>
    </rPh>
    <rPh sb="3" eb="4">
      <t>バン</t>
    </rPh>
    <rPh sb="4" eb="6">
      <t>キュウキュウ</t>
    </rPh>
    <rPh sb="6" eb="8">
      <t>ジュシン</t>
    </rPh>
    <rPh sb="13" eb="14">
      <t>スケ</t>
    </rPh>
    <rPh sb="16" eb="18">
      <t>リヨウ</t>
    </rPh>
    <rPh sb="18" eb="20">
      <t>ホウホウ</t>
    </rPh>
    <phoneticPr fontId="1"/>
  </si>
  <si>
    <t>性別</t>
    <rPh sb="0" eb="2">
      <t>セイベツ</t>
    </rPh>
    <phoneticPr fontId="1"/>
  </si>
  <si>
    <t>男性</t>
    <rPh sb="0" eb="2">
      <t>ダンセイ</t>
    </rPh>
    <phoneticPr fontId="1"/>
  </si>
  <si>
    <t>女性</t>
    <rPh sb="0" eb="2">
      <t>ジョセイ</t>
    </rPh>
    <phoneticPr fontId="1"/>
  </si>
  <si>
    <t>その他</t>
    <rPh sb="2" eb="3">
      <t>ホカ</t>
    </rPh>
    <phoneticPr fontId="1"/>
  </si>
  <si>
    <t>花子</t>
    <rPh sb="0" eb="2">
      <t>ハナコ</t>
    </rPh>
    <phoneticPr fontId="1"/>
  </si>
  <si>
    <t>【地域連携型】事業実施条件確認シート　＜Excelにてご提出＞</t>
    <rPh sb="1" eb="5">
      <t>チイキレンケイ</t>
    </rPh>
    <rPh sb="5" eb="6">
      <t>ガタ</t>
    </rPh>
    <rPh sb="7" eb="9">
      <t>ジギョウ</t>
    </rPh>
    <phoneticPr fontId="1"/>
  </si>
  <si>
    <t>上記どちらも該当しない</t>
    <rPh sb="0" eb="2">
      <t>ジョウキ</t>
    </rPh>
    <rPh sb="6" eb="8">
      <t>ガイトウ</t>
    </rPh>
    <phoneticPr fontId="1"/>
  </si>
  <si>
    <t>障害者を対象とした講習会等のみを実施する場合</t>
    <rPh sb="0" eb="3">
      <t>ショウガイシャ</t>
    </rPh>
    <rPh sb="4" eb="6">
      <t>タイショウ</t>
    </rPh>
    <rPh sb="9" eb="12">
      <t>コウシュウカイ</t>
    </rPh>
    <rPh sb="12" eb="13">
      <t>トウ</t>
    </rPh>
    <rPh sb="16" eb="18">
      <t>ジッシ</t>
    </rPh>
    <rPh sb="20" eb="22">
      <t>バアイ</t>
    </rPh>
    <phoneticPr fontId="1"/>
  </si>
  <si>
    <t>特定市町村のみで講習会等を実施する場合</t>
    <rPh sb="0" eb="2">
      <t>トクテイ</t>
    </rPh>
    <rPh sb="2" eb="5">
      <t>シチョウソン</t>
    </rPh>
    <rPh sb="8" eb="11">
      <t>コウシュウカイ</t>
    </rPh>
    <rPh sb="11" eb="12">
      <t>トウ</t>
    </rPh>
    <rPh sb="13" eb="15">
      <t>ジッシ</t>
    </rPh>
    <rPh sb="17" eb="19">
      <t>バアイ</t>
    </rPh>
    <phoneticPr fontId="1"/>
  </si>
  <si>
    <t>１．講習会実施形態確認</t>
    <rPh sb="2" eb="5">
      <t>コウシュウカイ</t>
    </rPh>
    <rPh sb="5" eb="9">
      <t>ジッシケイタイ</t>
    </rPh>
    <rPh sb="9" eb="11">
      <t>カクニン</t>
    </rPh>
    <phoneticPr fontId="1"/>
  </si>
  <si>
    <t>講習会実施形態　※プルダウン</t>
    <rPh sb="0" eb="3">
      <t>コウシュウカイ</t>
    </rPh>
    <rPh sb="3" eb="5">
      <t>ジッシ</t>
    </rPh>
    <rPh sb="5" eb="7">
      <t>ケイタイ</t>
    </rPh>
    <phoneticPr fontId="1"/>
  </si>
  <si>
    <r>
      <t>必要実施コマ数　</t>
    </r>
    <r>
      <rPr>
        <sz val="11"/>
        <color rgb="FFFF0000"/>
        <rFont val="Yu Gothic UI"/>
        <family val="3"/>
        <charset val="128"/>
      </rPr>
      <t>※自動入力</t>
    </r>
    <rPh sb="0" eb="2">
      <t>ヒツヨウ</t>
    </rPh>
    <rPh sb="2" eb="4">
      <t>ジッシ</t>
    </rPh>
    <rPh sb="6" eb="7">
      <t>スウ</t>
    </rPh>
    <rPh sb="9" eb="11">
      <t>ジドウ</t>
    </rPh>
    <rPh sb="11" eb="13">
      <t>ニュウリョク</t>
    </rPh>
    <phoneticPr fontId="1"/>
  </si>
  <si>
    <t>講習会実施予定場所
※実施会場名を記載</t>
    <rPh sb="0" eb="3">
      <t>コウシュウカイ</t>
    </rPh>
    <rPh sb="3" eb="5">
      <t>ジッシ</t>
    </rPh>
    <rPh sb="5" eb="7">
      <t>ヨテイ</t>
    </rPh>
    <rPh sb="7" eb="9">
      <t>バショ</t>
    </rPh>
    <rPh sb="11" eb="16">
      <t>ジッシカイジョウメイ</t>
    </rPh>
    <rPh sb="17" eb="19">
      <t>キサイ</t>
    </rPh>
    <phoneticPr fontId="1"/>
  </si>
  <si>
    <t>都道府県
※プルダウン</t>
    <rPh sb="0" eb="4">
      <t>トドウフケン</t>
    </rPh>
    <phoneticPr fontId="1"/>
  </si>
  <si>
    <t>地域
※プルダウン</t>
    <rPh sb="0" eb="2">
      <t>チイキ</t>
    </rPh>
    <phoneticPr fontId="1"/>
  </si>
  <si>
    <t>図書館</t>
    <rPh sb="0" eb="3">
      <t>トショカン</t>
    </rPh>
    <phoneticPr fontId="1"/>
  </si>
  <si>
    <t>学校</t>
    <rPh sb="0" eb="2">
      <t>ガッコウ</t>
    </rPh>
    <phoneticPr fontId="1"/>
  </si>
  <si>
    <t>市民ホール</t>
    <rPh sb="0" eb="2">
      <t>シミン</t>
    </rPh>
    <phoneticPr fontId="1"/>
  </si>
  <si>
    <t>体育館</t>
    <rPh sb="0" eb="3">
      <t>タイイクカン</t>
    </rPh>
    <phoneticPr fontId="1"/>
  </si>
  <si>
    <t>障害者福祉会館</t>
    <rPh sb="0" eb="3">
      <t>ショウガイシャ</t>
    </rPh>
    <rPh sb="3" eb="5">
      <t>フクシ</t>
    </rPh>
    <rPh sb="5" eb="7">
      <t>カイカン</t>
    </rPh>
    <phoneticPr fontId="1"/>
  </si>
  <si>
    <t>金融機関</t>
    <rPh sb="0" eb="4">
      <t>キンユウキカン</t>
    </rPh>
    <phoneticPr fontId="1"/>
  </si>
  <si>
    <t>郵便局</t>
    <rPh sb="0" eb="3">
      <t>ユウビンキョク</t>
    </rPh>
    <phoneticPr fontId="1"/>
  </si>
  <si>
    <t>公民館</t>
    <rPh sb="0" eb="3">
      <t>コウミンカン</t>
    </rPh>
    <phoneticPr fontId="1"/>
  </si>
  <si>
    <t>①電源の入れ方、ボタン操作の仕方</t>
    <rPh sb="1" eb="3">
      <t>デンゲン</t>
    </rPh>
    <rPh sb="4" eb="5">
      <t>イ</t>
    </rPh>
    <rPh sb="6" eb="7">
      <t>カタ</t>
    </rPh>
    <rPh sb="11" eb="13">
      <t>ソウサ</t>
    </rPh>
    <rPh sb="14" eb="16">
      <t>シカタ</t>
    </rPh>
    <phoneticPr fontId="1"/>
  </si>
  <si>
    <t>アプリのインストール方法</t>
    <rPh sb="10" eb="12">
      <t>ホウホウ</t>
    </rPh>
    <phoneticPr fontId="1"/>
  </si>
  <si>
    <t>③アプリのインストール方法</t>
    <rPh sb="11" eb="13">
      <t>ホウホウ</t>
    </rPh>
    <phoneticPr fontId="1"/>
  </si>
  <si>
    <t>④インターネットの利用方法</t>
    <rPh sb="9" eb="13">
      <t>リヨウホウホウ</t>
    </rPh>
    <phoneticPr fontId="1"/>
  </si>
  <si>
    <t>⑤メールの利用方法</t>
    <rPh sb="5" eb="7">
      <t>リヨウ</t>
    </rPh>
    <rPh sb="7" eb="9">
      <t>ホウホウ</t>
    </rPh>
    <phoneticPr fontId="1"/>
  </si>
  <si>
    <t>⑥地図アプリの利用方法</t>
    <rPh sb="1" eb="3">
      <t>チズ</t>
    </rPh>
    <rPh sb="7" eb="11">
      <t>リヨウホウホウ</t>
    </rPh>
    <phoneticPr fontId="1"/>
  </si>
  <si>
    <t>⑦SNS(ソーシャル・ネットワーキング・サービス)の使い方</t>
    <rPh sb="26" eb="27">
      <t>ツカ</t>
    </rPh>
    <rPh sb="28" eb="29">
      <t>カタ</t>
    </rPh>
    <phoneticPr fontId="1"/>
  </si>
  <si>
    <t>⑧スマートフォンを安全に使うためのポイント</t>
    <rPh sb="9" eb="11">
      <t>アンゼン</t>
    </rPh>
    <rPh sb="12" eb="13">
      <t>ツカ</t>
    </rPh>
    <phoneticPr fontId="1"/>
  </si>
  <si>
    <t>⑨オンライン会議システムの利用方法</t>
    <rPh sb="6" eb="8">
      <t>カイギ</t>
    </rPh>
    <rPh sb="13" eb="17">
      <t>リヨウホウホウ</t>
    </rPh>
    <phoneticPr fontId="1"/>
  </si>
  <si>
    <t>⑩その他執行団体が追加する講座(未定)</t>
    <rPh sb="3" eb="4">
      <t>ホカ</t>
    </rPh>
    <rPh sb="4" eb="8">
      <t>シッコウダンタイ</t>
    </rPh>
    <rPh sb="9" eb="11">
      <t>ツイカ</t>
    </rPh>
    <rPh sb="13" eb="15">
      <t>コウザ</t>
    </rPh>
    <rPh sb="16" eb="18">
      <t>ミテイ</t>
    </rPh>
    <phoneticPr fontId="1"/>
  </si>
  <si>
    <t>講習会実施予定場所形態
※プルダウン
※10人程度の受講者が無償で入ることができ、誰もが利用できる場所であること</t>
    <rPh sb="0" eb="3">
      <t>コウシュウカイ</t>
    </rPh>
    <rPh sb="3" eb="7">
      <t>ジッシヨテイ</t>
    </rPh>
    <rPh sb="7" eb="9">
      <t>バショ</t>
    </rPh>
    <rPh sb="9" eb="11">
      <t>ケイタイ</t>
    </rPh>
    <rPh sb="50" eb="52">
      <t>バショ</t>
    </rPh>
    <phoneticPr fontId="1"/>
  </si>
  <si>
    <t>基本講座</t>
    <rPh sb="0" eb="2">
      <t>キホン</t>
    </rPh>
    <rPh sb="2" eb="4">
      <t>コウザ</t>
    </rPh>
    <phoneticPr fontId="1"/>
  </si>
  <si>
    <t>電源の入れ方、ボタン操作の仕方</t>
    <rPh sb="0" eb="2">
      <t>デンゲン</t>
    </rPh>
    <rPh sb="3" eb="4">
      <t>イ</t>
    </rPh>
    <rPh sb="5" eb="6">
      <t>カタ</t>
    </rPh>
    <rPh sb="10" eb="12">
      <t>ソウサ</t>
    </rPh>
    <rPh sb="13" eb="15">
      <t>シカタ</t>
    </rPh>
    <phoneticPr fontId="1"/>
  </si>
  <si>
    <t>電話のかけ方、カメラの使い方</t>
    <rPh sb="0" eb="2">
      <t>デンワ</t>
    </rPh>
    <rPh sb="5" eb="6">
      <t>カタ</t>
    </rPh>
    <rPh sb="11" eb="12">
      <t>ツカ</t>
    </rPh>
    <rPh sb="13" eb="14">
      <t>カタ</t>
    </rPh>
    <phoneticPr fontId="1"/>
  </si>
  <si>
    <t>インターネットの利用方法</t>
    <rPh sb="8" eb="12">
      <t>リヨウホウホウ</t>
    </rPh>
    <phoneticPr fontId="1"/>
  </si>
  <si>
    <t>メールの利用方法</t>
    <rPh sb="4" eb="8">
      <t>リヨウホウホウ</t>
    </rPh>
    <phoneticPr fontId="1"/>
  </si>
  <si>
    <t>地図アプリの利用方法</t>
    <rPh sb="0" eb="2">
      <t>チズ</t>
    </rPh>
    <rPh sb="6" eb="10">
      <t>リヨウホウホウ</t>
    </rPh>
    <phoneticPr fontId="1"/>
  </si>
  <si>
    <t>SNS(ソーシャル・ネットワーク・サービス)の使い方</t>
    <rPh sb="23" eb="24">
      <t>ツカ</t>
    </rPh>
    <rPh sb="25" eb="26">
      <t>カタ</t>
    </rPh>
    <phoneticPr fontId="1"/>
  </si>
  <si>
    <t>スマートフォンを安全に使うためのポイント</t>
    <rPh sb="8" eb="10">
      <t>アンゼン</t>
    </rPh>
    <rPh sb="11" eb="12">
      <t>ツカ</t>
    </rPh>
    <phoneticPr fontId="1"/>
  </si>
  <si>
    <t>オンライン会議システムの利用方法</t>
    <rPh sb="5" eb="7">
      <t>カイギ</t>
    </rPh>
    <rPh sb="12" eb="16">
      <t>リヨウホウホウ</t>
    </rPh>
    <phoneticPr fontId="1"/>
  </si>
  <si>
    <t>執行団体が追加する講座(未定)</t>
    <rPh sb="0" eb="4">
      <t>シッコウダンタイ</t>
    </rPh>
    <rPh sb="5" eb="7">
      <t>ツイカ</t>
    </rPh>
    <rPh sb="9" eb="11">
      <t>コウザ</t>
    </rPh>
    <rPh sb="12" eb="14">
      <t>ミテイ</t>
    </rPh>
    <phoneticPr fontId="1"/>
  </si>
  <si>
    <t>地域講習会実施形態確認用です</t>
    <rPh sb="0" eb="5">
      <t>チイキコウシュウカイ</t>
    </rPh>
    <rPh sb="5" eb="9">
      <t>ジッシケイタイ</t>
    </rPh>
    <rPh sb="9" eb="12">
      <t>カクニンヨウ</t>
    </rPh>
    <phoneticPr fontId="1"/>
  </si>
  <si>
    <t>形態実機の用意</t>
    <rPh sb="0" eb="4">
      <t>ケイタイジッキ</t>
    </rPh>
    <rPh sb="5" eb="7">
      <t>ヨウイ</t>
    </rPh>
    <phoneticPr fontId="1"/>
  </si>
  <si>
    <t>有</t>
    <rPh sb="0" eb="1">
      <t>ア</t>
    </rPh>
    <phoneticPr fontId="1"/>
  </si>
  <si>
    <t>無</t>
    <rPh sb="0" eb="1">
      <t>ム</t>
    </rPh>
    <phoneticPr fontId="1"/>
  </si>
  <si>
    <t>ⅰ)の合計</t>
    <rPh sb="3" eb="5">
      <t>ゴウケイ</t>
    </rPh>
    <phoneticPr fontId="1"/>
  </si>
  <si>
    <t>事務局確認用</t>
    <rPh sb="0" eb="3">
      <t>ジムキョク</t>
    </rPh>
    <rPh sb="3" eb="5">
      <t>カクニン</t>
    </rPh>
    <rPh sb="5" eb="6">
      <t>ヨウ</t>
    </rPh>
    <phoneticPr fontId="1"/>
  </si>
  <si>
    <t>.</t>
    <phoneticPr fontId="1"/>
  </si>
  <si>
    <t>マイナンバーが1コマ以上か</t>
    <rPh sb="10" eb="12">
      <t>イジョウ</t>
    </rPh>
    <phoneticPr fontId="1"/>
  </si>
  <si>
    <t>指定6講座中3講座以上か</t>
    <rPh sb="0" eb="2">
      <t>シテイ</t>
    </rPh>
    <rPh sb="3" eb="5">
      <t>コウザ</t>
    </rPh>
    <rPh sb="5" eb="6">
      <t>チュウ</t>
    </rPh>
    <rPh sb="7" eb="9">
      <t>コウザ</t>
    </rPh>
    <rPh sb="9" eb="11">
      <t>イジョウ</t>
    </rPh>
    <phoneticPr fontId="1"/>
  </si>
  <si>
    <t>コマ数</t>
    <rPh sb="2" eb="3">
      <t>スウ</t>
    </rPh>
    <phoneticPr fontId="1"/>
  </si>
  <si>
    <t>対面での講習会</t>
    <phoneticPr fontId="1"/>
  </si>
  <si>
    <t>指定6講座 計算用</t>
    <rPh sb="0" eb="2">
      <t>シテイ</t>
    </rPh>
    <rPh sb="3" eb="5">
      <t>コウザ</t>
    </rPh>
    <rPh sb="6" eb="9">
      <t>ケイサンヨウ</t>
    </rPh>
    <phoneticPr fontId="1"/>
  </si>
  <si>
    <t>相談会数</t>
    <rPh sb="0" eb="4">
      <t>ソウダンカイスウ</t>
    </rPh>
    <phoneticPr fontId="1"/>
  </si>
  <si>
    <t>補助金支給上限額</t>
    <rPh sb="0" eb="3">
      <t>ホジョキン</t>
    </rPh>
    <rPh sb="3" eb="5">
      <t>シキュウ</t>
    </rPh>
    <rPh sb="5" eb="8">
      <t>ジョウゲンガク</t>
    </rPh>
    <phoneticPr fontId="1"/>
  </si>
  <si>
    <t>講習会数</t>
    <rPh sb="0" eb="3">
      <t>コウシュウカイ</t>
    </rPh>
    <rPh sb="3" eb="4">
      <t>スウ</t>
    </rPh>
    <phoneticPr fontId="1"/>
  </si>
  <si>
    <t>指定6講座中実施予定の講座数</t>
    <rPh sb="0" eb="2">
      <t>シテイ</t>
    </rPh>
    <rPh sb="3" eb="5">
      <t>コウザ</t>
    </rPh>
    <rPh sb="5" eb="6">
      <t>チュウ</t>
    </rPh>
    <rPh sb="6" eb="10">
      <t>ジッシヨテイ</t>
    </rPh>
    <rPh sb="11" eb="13">
      <t>コウザ</t>
    </rPh>
    <rPh sb="13" eb="14">
      <t>スウ</t>
    </rPh>
    <phoneticPr fontId="1"/>
  </si>
  <si>
    <t>実施コマ数の70%以上が対面での講習会か</t>
    <rPh sb="0" eb="2">
      <t>ジッシ</t>
    </rPh>
    <rPh sb="4" eb="5">
      <t>スウ</t>
    </rPh>
    <rPh sb="9" eb="11">
      <t>イジョウ</t>
    </rPh>
    <phoneticPr fontId="1"/>
  </si>
  <si>
    <t>講習会実施形態の必要実施コマ数を満たしているか</t>
    <rPh sb="0" eb="3">
      <t>コウシュウカイ</t>
    </rPh>
    <rPh sb="3" eb="5">
      <t>ジッシ</t>
    </rPh>
    <rPh sb="5" eb="7">
      <t>ケイタイ</t>
    </rPh>
    <rPh sb="8" eb="10">
      <t>ヒツヨウ</t>
    </rPh>
    <rPh sb="10" eb="12">
      <t>ジッシ</t>
    </rPh>
    <rPh sb="14" eb="15">
      <t>スウ</t>
    </rPh>
    <rPh sb="16" eb="17">
      <t>ミ</t>
    </rPh>
    <phoneticPr fontId="1"/>
  </si>
  <si>
    <t>障害者を対象とした講習会等のみを実施する場合</t>
    <phoneticPr fontId="1"/>
  </si>
  <si>
    <t>特定市町村のみで講習会等を実施する場合</t>
    <phoneticPr fontId="1"/>
  </si>
  <si>
    <t>上記どちらも該当しない</t>
    <phoneticPr fontId="1"/>
  </si>
  <si>
    <t>障害者を対象とした講習会等のコマ数</t>
    <rPh sb="16" eb="17">
      <t>スウ</t>
    </rPh>
    <phoneticPr fontId="1"/>
  </si>
  <si>
    <t>市区町村
※政令指定都市の場合は区まで記載</t>
    <rPh sb="0" eb="4">
      <t>シクチョウソン</t>
    </rPh>
    <rPh sb="6" eb="12">
      <t>セイレイシテイトシ</t>
    </rPh>
    <rPh sb="13" eb="15">
      <t>バアイ</t>
    </rPh>
    <rPh sb="16" eb="17">
      <t>ク</t>
    </rPh>
    <rPh sb="19" eb="21">
      <t>キサイ</t>
    </rPh>
    <phoneticPr fontId="1"/>
  </si>
  <si>
    <t>市区町村以下(ビル名まで)
※政令指定都市の場合は区以下から記載</t>
    <rPh sb="0" eb="4">
      <t>シクチョウソン</t>
    </rPh>
    <rPh sb="4" eb="6">
      <t>イカ</t>
    </rPh>
    <rPh sb="9" eb="10">
      <t>メイ</t>
    </rPh>
    <rPh sb="15" eb="17">
      <t>セイレイ</t>
    </rPh>
    <rPh sb="17" eb="19">
      <t>シテイ</t>
    </rPh>
    <rPh sb="19" eb="21">
      <t>トシ</t>
    </rPh>
    <rPh sb="22" eb="24">
      <t>バアイ</t>
    </rPh>
    <rPh sb="25" eb="26">
      <t>ク</t>
    </rPh>
    <rPh sb="26" eb="28">
      <t>イカ</t>
    </rPh>
    <rPh sb="30" eb="32">
      <t>キサイ</t>
    </rPh>
    <phoneticPr fontId="1"/>
  </si>
  <si>
    <t>講習会実施場所等情報</t>
    <rPh sb="0" eb="3">
      <t>コウシュウカイ</t>
    </rPh>
    <rPh sb="3" eb="5">
      <t>ジッシ</t>
    </rPh>
    <rPh sb="5" eb="7">
      <t>バショ</t>
    </rPh>
    <rPh sb="7" eb="8">
      <t>トウ</t>
    </rPh>
    <rPh sb="8" eb="10">
      <t>ジョウホウ</t>
    </rPh>
    <phoneticPr fontId="1"/>
  </si>
  <si>
    <t>申請者の事業実施条件・審査項目（実施方法等）</t>
    <phoneticPr fontId="34"/>
  </si>
  <si>
    <t>※凡例</t>
    <rPh sb="1" eb="3">
      <t>ハンレイ</t>
    </rPh>
    <phoneticPr fontId="34"/>
  </si>
  <si>
    <t>：要回答項目</t>
    <rPh sb="1" eb="2">
      <t>ヨウ</t>
    </rPh>
    <rPh sb="2" eb="4">
      <t>カイトウ</t>
    </rPh>
    <rPh sb="4" eb="6">
      <t>コウモク</t>
    </rPh>
    <phoneticPr fontId="34"/>
  </si>
  <si>
    <t>：回答不要項目</t>
    <rPh sb="1" eb="3">
      <t>カイトウ</t>
    </rPh>
    <rPh sb="3" eb="5">
      <t>フヨウ</t>
    </rPh>
    <rPh sb="5" eb="7">
      <t>コウモク</t>
    </rPh>
    <phoneticPr fontId="34"/>
  </si>
  <si>
    <t>※以下応募資格に該当しない場合、申請できません。</t>
    <rPh sb="1" eb="7">
      <t>イカオウボシカク</t>
    </rPh>
    <rPh sb="8" eb="10">
      <t>ガイトウ</t>
    </rPh>
    <rPh sb="13" eb="15">
      <t>バアイ</t>
    </rPh>
    <rPh sb="16" eb="18">
      <t>シンセイ</t>
    </rPh>
    <phoneticPr fontId="34"/>
  </si>
  <si>
    <t>#</t>
    <phoneticPr fontId="34"/>
  </si>
  <si>
    <t>事業実施条件</t>
    <rPh sb="0" eb="2">
      <t>ジギョウ</t>
    </rPh>
    <rPh sb="2" eb="4">
      <t>ジッシ</t>
    </rPh>
    <rPh sb="4" eb="6">
      <t>ジョウケン</t>
    </rPh>
    <phoneticPr fontId="34"/>
  </si>
  <si>
    <t>確認</t>
    <rPh sb="0" eb="2">
      <t>カクニン</t>
    </rPh>
    <phoneticPr fontId="34"/>
  </si>
  <si>
    <t>詳細</t>
    <rPh sb="0" eb="2">
      <t>ショウサイ</t>
    </rPh>
    <phoneticPr fontId="34"/>
  </si>
  <si>
    <r>
      <t>計画の詳細</t>
    </r>
    <r>
      <rPr>
        <sz val="11"/>
        <color rgb="FFFF0000"/>
        <rFont val="Yu Gothic UI"/>
        <family val="3"/>
        <charset val="128"/>
      </rPr>
      <t>*必須</t>
    </r>
    <rPh sb="0" eb="2">
      <t>ケイカク</t>
    </rPh>
    <rPh sb="3" eb="5">
      <t>ショウサイ</t>
    </rPh>
    <rPh sb="6" eb="8">
      <t>ヒッス</t>
    </rPh>
    <phoneticPr fontId="34"/>
  </si>
  <si>
    <t>実施地域における利用者のニーズに応じた講習会等の実施に関する計画がある。</t>
    <phoneticPr fontId="34"/>
  </si>
  <si>
    <t>高齢者等に対して効果的にデジタル活用支援を行う計画がある。</t>
    <phoneticPr fontId="34"/>
  </si>
  <si>
    <t>地方公共団体との連携協力に関する計画がある。</t>
    <phoneticPr fontId="34"/>
  </si>
  <si>
    <t>デジタルデバイド対策への貢献が強く期待できる。</t>
    <phoneticPr fontId="34"/>
  </si>
  <si>
    <t>7-①</t>
    <phoneticPr fontId="34"/>
  </si>
  <si>
    <t>25 コマ以上の講習会等を実施することが可能である。
※ただし、障害者を対象とした講習会等のみを実施する場合、申請者は 13 コマ以上、また、特定市町村のみで講習会等を実施する場合、申請者は20コマ以上の講習会等を実施すること。</t>
    <rPh sb="20" eb="22">
      <t>カノウ</t>
    </rPh>
    <phoneticPr fontId="34"/>
  </si>
  <si>
    <t>実施コマ数</t>
    <rPh sb="0" eb="2">
      <t>ジッシ</t>
    </rPh>
    <rPh sb="4" eb="5">
      <t>スウ</t>
    </rPh>
    <phoneticPr fontId="34"/>
  </si>
  <si>
    <t>7-②</t>
    <phoneticPr fontId="34"/>
  </si>
  <si>
    <r>
      <t>障害の種別</t>
    </r>
    <r>
      <rPr>
        <sz val="11"/>
        <color rgb="FFFF0000"/>
        <rFont val="Yu Gothic UI"/>
        <family val="3"/>
        <charset val="128"/>
      </rPr>
      <t>＊必須</t>
    </r>
    <phoneticPr fontId="34"/>
  </si>
  <si>
    <t>7-③</t>
    <phoneticPr fontId="34"/>
  </si>
  <si>
    <t>7-④</t>
    <phoneticPr fontId="34"/>
  </si>
  <si>
    <t>対面式のコマ数</t>
    <rPh sb="0" eb="3">
      <t>タイメンシキ</t>
    </rPh>
    <rPh sb="6" eb="7">
      <t>スウ</t>
    </rPh>
    <phoneticPr fontId="34"/>
  </si>
  <si>
    <t>講習会等の実施においては、スマートフォンの実機を用いる。（座学のみの講習会等としないこと。）</t>
    <phoneticPr fontId="34"/>
  </si>
  <si>
    <t>連携している地方公共団体に対して、ホームページや市政だよりに講習会等の開催情報を掲載する等の方法により、本事業の周知広報に協力するよう働きかける。
※働きかけを行った日時・相手方を報告して頂く場合があります</t>
    <phoneticPr fontId="34"/>
  </si>
  <si>
    <t>執行団体の求めに応じて実施計画の実施に関する情報提供を行う。特に、講習会等の開催に係る情報（例：実施会場、日時、講座、予約方法、連絡先等）について、広く受講者に向けて web サイト等における情報提供を行うとともに、当該 web サイト等の URL 等の情報を執行団体に遅滞なく提供することができる。また、受講者向けの情報提供においては事業実施団体が責任をもって情報の更新を行う。</t>
    <phoneticPr fontId="34"/>
  </si>
  <si>
    <t>講習会等の受講者に対して、受講後の助言・相談等の対応支援を受けるための問い合わせ先（電話番号）を明示する。</t>
    <phoneticPr fontId="34"/>
  </si>
  <si>
    <t>執行団体が提供した備品等の扱いについて、執行団体からの返送や破棄といった指示があった場合は、それに応じる。</t>
    <phoneticPr fontId="34"/>
  </si>
  <si>
    <t>講習会等の開催にあたり、受講者の定員を５人以上とする。ただし、障害者を対象とした講習会等のみを実施する場合は除く。</t>
    <phoneticPr fontId="34"/>
  </si>
  <si>
    <t>料金徴収の禁止
講習会等の実施においては、受講者からは、受講料、印刷代、お茶代、その他いかなる名目であっても、料金を徴収しない。</t>
    <phoneticPr fontId="34"/>
  </si>
  <si>
    <t>差別の禁止
講習会等の実施は、受講者を特定の属性に制限する条件は設けず、誰もが参加できるものとする。特定の属性を有する受講者にのみ周知広報を行うなど、事実上、講習会等の受講者が特定の属性に限られることも行わない。</t>
    <phoneticPr fontId="34"/>
  </si>
  <si>
    <t>2.　講習会詳細</t>
    <rPh sb="3" eb="6">
      <t>コウシュウカイ</t>
    </rPh>
    <rPh sb="6" eb="8">
      <t>ショウサイ</t>
    </rPh>
    <phoneticPr fontId="1"/>
  </si>
  <si>
    <t>【地域連携型】講座実施スケジュール　＜Excelにてご提出＞</t>
    <rPh sb="7" eb="9">
      <t>コウザ</t>
    </rPh>
    <rPh sb="9" eb="11">
      <t>ジッシ</t>
    </rPh>
    <rPh sb="27" eb="29">
      <t>テイシュツ</t>
    </rPh>
    <phoneticPr fontId="1"/>
  </si>
  <si>
    <t>委託費</t>
    <phoneticPr fontId="1"/>
  </si>
  <si>
    <t>※本事業に従事する方(事業者から給与を受け取る方、及び謝金を受け取る方)の作業時間に対する費用</t>
    <rPh sb="1" eb="4">
      <t>ホンジギョウ</t>
    </rPh>
    <rPh sb="5" eb="7">
      <t>ジュウジ</t>
    </rPh>
    <rPh sb="9" eb="10">
      <t>カタ</t>
    </rPh>
    <rPh sb="11" eb="14">
      <t>ジギョウシャ</t>
    </rPh>
    <rPh sb="16" eb="18">
      <t>キュウヨ</t>
    </rPh>
    <rPh sb="19" eb="20">
      <t>ウ</t>
    </rPh>
    <rPh sb="21" eb="22">
      <t>ト</t>
    </rPh>
    <rPh sb="23" eb="24">
      <t>カタ</t>
    </rPh>
    <rPh sb="25" eb="26">
      <t>オヨ</t>
    </rPh>
    <rPh sb="27" eb="29">
      <t>シャキン</t>
    </rPh>
    <rPh sb="30" eb="31">
      <t>ウ</t>
    </rPh>
    <rPh sb="32" eb="33">
      <t>ト</t>
    </rPh>
    <rPh sb="34" eb="35">
      <t>カタ</t>
    </rPh>
    <rPh sb="37" eb="41">
      <t>サギョウジカン</t>
    </rPh>
    <rPh sb="42" eb="43">
      <t>タイ</t>
    </rPh>
    <rPh sb="45" eb="47">
      <t>ヒヨウ</t>
    </rPh>
    <phoneticPr fontId="1"/>
  </si>
  <si>
    <t>人件費に係る各人(事業者から給与を受け取る方、及び謝金を受け取る方)の人件費単価を記載ください。</t>
    <rPh sb="0" eb="3">
      <t>ジンケンヒ</t>
    </rPh>
    <rPh sb="4" eb="5">
      <t>カカ</t>
    </rPh>
    <rPh sb="6" eb="8">
      <t>カクジン</t>
    </rPh>
    <rPh sb="9" eb="12">
      <t>ジギョウシャ</t>
    </rPh>
    <rPh sb="14" eb="16">
      <t>キュウヨ</t>
    </rPh>
    <rPh sb="17" eb="18">
      <t>ウ</t>
    </rPh>
    <rPh sb="19" eb="20">
      <t>ト</t>
    </rPh>
    <rPh sb="21" eb="22">
      <t>カタ</t>
    </rPh>
    <rPh sb="23" eb="24">
      <t>オヨ</t>
    </rPh>
    <rPh sb="25" eb="27">
      <t>シャキン</t>
    </rPh>
    <rPh sb="28" eb="29">
      <t>ウ</t>
    </rPh>
    <rPh sb="30" eb="31">
      <t>ト</t>
    </rPh>
    <rPh sb="32" eb="33">
      <t>カタ</t>
    </rPh>
    <rPh sb="35" eb="40">
      <t>ジンケンヒタンカ</t>
    </rPh>
    <rPh sb="41" eb="43">
      <t>キサイ</t>
    </rPh>
    <phoneticPr fontId="1"/>
  </si>
  <si>
    <t>*人件費単価として、時間単価をご記入下さい。【参考】人件費単価をもとに単価を算出してください</t>
    <rPh sb="1" eb="4">
      <t>ジンケンヒ</t>
    </rPh>
    <rPh sb="4" eb="6">
      <t>タンカ</t>
    </rPh>
    <rPh sb="10" eb="12">
      <t>ジカン</t>
    </rPh>
    <rPh sb="12" eb="14">
      <t>タンカ</t>
    </rPh>
    <rPh sb="16" eb="18">
      <t>キニュウ</t>
    </rPh>
    <rPh sb="18" eb="19">
      <t>クダ</t>
    </rPh>
    <rPh sb="23" eb="25">
      <t>サンコウ</t>
    </rPh>
    <rPh sb="26" eb="31">
      <t>ジンケンヒタンカ</t>
    </rPh>
    <rPh sb="35" eb="37">
      <t>タンカ</t>
    </rPh>
    <rPh sb="38" eb="40">
      <t>サンシュツ</t>
    </rPh>
    <phoneticPr fontId="1"/>
  </si>
  <si>
    <t>*人件費は税込み金額で計上してください。税抜き金額の算出は不要です</t>
    <rPh sb="1" eb="4">
      <t>ジンケンヒ</t>
    </rPh>
    <rPh sb="5" eb="7">
      <t>ゼイコ</t>
    </rPh>
    <rPh sb="8" eb="10">
      <t>キンガク</t>
    </rPh>
    <rPh sb="11" eb="13">
      <t>ケイジョウ</t>
    </rPh>
    <rPh sb="20" eb="22">
      <t>ゼイヌ</t>
    </rPh>
    <rPh sb="23" eb="25">
      <t>キンガク</t>
    </rPh>
    <rPh sb="26" eb="28">
      <t>サンシュツ</t>
    </rPh>
    <rPh sb="29" eb="31">
      <t>フヨウ</t>
    </rPh>
    <phoneticPr fontId="1"/>
  </si>
  <si>
    <t xml:space="preserve">*謝金は、申請事業者から給与を受け取っている方は対象外（給与とは別に講師等に謝金として支払う場合を除く）となります。また謝金の全額（源泉徴収分を除く）は事業期間内に講師等本人に支払われている必要があります
</t>
    <rPh sb="5" eb="10">
      <t>シンセイジギョウシャ</t>
    </rPh>
    <phoneticPr fontId="1"/>
  </si>
  <si>
    <t>はい</t>
  </si>
  <si>
    <t>デジタル活用支援推進事業に係る工夫をご記載ください。または、本事項を示す資料等があれば、資料をご提出の上、本事項に資料名をご記載ください。</t>
    <rPh sb="4" eb="8">
      <t>カツヨウシエン</t>
    </rPh>
    <rPh sb="8" eb="10">
      <t>スイシン</t>
    </rPh>
    <rPh sb="10" eb="12">
      <t>ジギョウ</t>
    </rPh>
    <rPh sb="13" eb="14">
      <t>カカ</t>
    </rPh>
    <rPh sb="15" eb="17">
      <t>クフウ</t>
    </rPh>
    <phoneticPr fontId="34"/>
  </si>
  <si>
    <r>
      <t>計画の詳細</t>
    </r>
    <r>
      <rPr>
        <sz val="12"/>
        <color rgb="FFFF0000"/>
        <rFont val="Yu Gothic UI"/>
        <family val="3"/>
        <charset val="128"/>
      </rPr>
      <t>*必須</t>
    </r>
    <rPh sb="0" eb="2">
      <t>ケイカク</t>
    </rPh>
    <rPh sb="3" eb="5">
      <t>ショウサイ</t>
    </rPh>
    <rPh sb="6" eb="8">
      <t>ヒッス</t>
    </rPh>
    <phoneticPr fontId="34"/>
  </si>
  <si>
    <t>計画の詳細をご記載ください。</t>
    <rPh sb="0" eb="2">
      <t>ケイカク</t>
    </rPh>
    <rPh sb="3" eb="5">
      <t>ショウサイ</t>
    </rPh>
    <rPh sb="7" eb="9">
      <t>キサイ</t>
    </rPh>
    <phoneticPr fontId="34"/>
  </si>
  <si>
    <t>実施地域における利用者のニーズに応じた講習会等の実施に関する計画をご記載ください。または、本事項を示す資料等があれば、資料をご提出の上、本事項に資料名をご記載ください。</t>
    <rPh sb="0" eb="2">
      <t>ジッシ</t>
    </rPh>
    <rPh sb="2" eb="4">
      <t>チイキ</t>
    </rPh>
    <rPh sb="8" eb="11">
      <t>リヨウシャ</t>
    </rPh>
    <rPh sb="16" eb="17">
      <t>オウ</t>
    </rPh>
    <rPh sb="19" eb="23">
      <t>コウシュウカイトウ</t>
    </rPh>
    <rPh sb="24" eb="26">
      <t>ジッシ</t>
    </rPh>
    <rPh sb="27" eb="28">
      <t>カン</t>
    </rPh>
    <rPh sb="30" eb="32">
      <t>ケイカク</t>
    </rPh>
    <phoneticPr fontId="34"/>
  </si>
  <si>
    <t>デジタル活用支援を遂行する計画をご記載ください。または、本事項を示す資料等があれば、資料をご提出の上、本事項に資料名をご記載ください。</t>
    <rPh sb="4" eb="6">
      <t>カツヨウ</t>
    </rPh>
    <rPh sb="6" eb="8">
      <t>シエン</t>
    </rPh>
    <rPh sb="9" eb="11">
      <t>スイコウ</t>
    </rPh>
    <rPh sb="13" eb="15">
      <t>ケイカク</t>
    </rPh>
    <rPh sb="17" eb="19">
      <t>キサイ</t>
    </rPh>
    <rPh sb="28" eb="29">
      <t>ホン</t>
    </rPh>
    <rPh sb="29" eb="31">
      <t>ジコウ</t>
    </rPh>
    <rPh sb="32" eb="33">
      <t>シメ</t>
    </rPh>
    <rPh sb="34" eb="36">
      <t>シリョウ</t>
    </rPh>
    <rPh sb="36" eb="37">
      <t>トウ</t>
    </rPh>
    <rPh sb="42" eb="44">
      <t>シリョウ</t>
    </rPh>
    <rPh sb="46" eb="48">
      <t>テイシュツ</t>
    </rPh>
    <rPh sb="49" eb="50">
      <t>ウエ</t>
    </rPh>
    <rPh sb="51" eb="52">
      <t>ホン</t>
    </rPh>
    <rPh sb="52" eb="54">
      <t>ジコウ</t>
    </rPh>
    <rPh sb="55" eb="57">
      <t>シリョウ</t>
    </rPh>
    <rPh sb="57" eb="58">
      <t>メイ</t>
    </rPh>
    <rPh sb="60" eb="62">
      <t>キサイ</t>
    </rPh>
    <phoneticPr fontId="34"/>
  </si>
  <si>
    <t>デジタルバイト対策の計画をご記載ください。または、本事項を示す資料等があれば、資料をご提出の上、本事項に資料名をご記載ください。</t>
    <rPh sb="7" eb="9">
      <t>タイサク</t>
    </rPh>
    <rPh sb="10" eb="12">
      <t>ケイカク</t>
    </rPh>
    <rPh sb="14" eb="16">
      <t>キサイ</t>
    </rPh>
    <phoneticPr fontId="34"/>
  </si>
  <si>
    <t>実施コマ数をご記載ください。</t>
    <rPh sb="0" eb="2">
      <t>ジッシ</t>
    </rPh>
    <rPh sb="4" eb="5">
      <t>スウ</t>
    </rPh>
    <rPh sb="7" eb="9">
      <t>キサイ</t>
    </rPh>
    <phoneticPr fontId="1"/>
  </si>
  <si>
    <t>障害の種別をご記載ください。</t>
    <rPh sb="0" eb="2">
      <t>ショウガイ</t>
    </rPh>
    <rPh sb="3" eb="5">
      <t>シュベツ</t>
    </rPh>
    <rPh sb="7" eb="9">
      <t>キサイショウ</t>
    </rPh>
    <phoneticPr fontId="1"/>
  </si>
  <si>
    <t>有</t>
  </si>
  <si>
    <t>ii</t>
    <phoneticPr fontId="1"/>
  </si>
  <si>
    <t>デジタル活用支援推進事業の実施方法に係る工夫を行っている。</t>
    <rPh sb="23" eb="24">
      <t>オコナ</t>
    </rPh>
    <phoneticPr fontId="34"/>
  </si>
  <si>
    <t>：要回答項目</t>
    <phoneticPr fontId="34"/>
  </si>
  <si>
    <t>■特定市町村で実施×障害者を対象とする講習会</t>
    <rPh sb="1" eb="6">
      <t>トクテイシチョウソン</t>
    </rPh>
    <rPh sb="7" eb="9">
      <t>ジッシ</t>
    </rPh>
    <rPh sb="10" eb="13">
      <t>ショウガイシャ</t>
    </rPh>
    <rPh sb="14" eb="16">
      <t>タイショウ</t>
    </rPh>
    <rPh sb="19" eb="22">
      <t>コウシュウカイ</t>
    </rPh>
    <phoneticPr fontId="1"/>
  </si>
  <si>
    <t>■特定市町村で実施×障害者を対象としない講習会</t>
    <rPh sb="1" eb="6">
      <t>トクテイシチョウソン</t>
    </rPh>
    <rPh sb="7" eb="9">
      <t>ジッシ</t>
    </rPh>
    <rPh sb="10" eb="13">
      <t>ショウガイシャ</t>
    </rPh>
    <rPh sb="14" eb="16">
      <t>タイショウ</t>
    </rPh>
    <rPh sb="20" eb="23">
      <t>コウシュウカイ</t>
    </rPh>
    <phoneticPr fontId="1"/>
  </si>
  <si>
    <t>■特定市町村以外で実施×障害者を対象としない講習会</t>
    <rPh sb="1" eb="6">
      <t>トクテイシチョウソン</t>
    </rPh>
    <rPh sb="6" eb="8">
      <t>イガイ</t>
    </rPh>
    <rPh sb="9" eb="11">
      <t>ジッシ</t>
    </rPh>
    <rPh sb="12" eb="15">
      <t>ショウガイシャ</t>
    </rPh>
    <rPh sb="16" eb="18">
      <t>タイショウ</t>
    </rPh>
    <rPh sb="22" eb="25">
      <t>コウシュウカイ</t>
    </rPh>
    <phoneticPr fontId="1"/>
  </si>
  <si>
    <t>■特定市町村以外で実施×障害者を対象とする講習会</t>
    <rPh sb="1" eb="6">
      <t>トクテイシチョウソン</t>
    </rPh>
    <rPh sb="6" eb="8">
      <t>イガイ</t>
    </rPh>
    <rPh sb="9" eb="11">
      <t>ジッシ</t>
    </rPh>
    <rPh sb="12" eb="15">
      <t>ショウガイシャ</t>
    </rPh>
    <rPh sb="16" eb="18">
      <t>タイショウ</t>
    </rPh>
    <rPh sb="21" eb="24">
      <t>コウシュウカイ</t>
    </rPh>
    <phoneticPr fontId="1"/>
  </si>
  <si>
    <t>講習会計</t>
    <rPh sb="0" eb="3">
      <t>コウシュウカイ</t>
    </rPh>
    <rPh sb="3" eb="4">
      <t>ケイ</t>
    </rPh>
    <phoneticPr fontId="1"/>
  </si>
  <si>
    <t>相談会計</t>
    <rPh sb="0" eb="2">
      <t>ソウダン</t>
    </rPh>
    <rPh sb="2" eb="4">
      <t>カイケイ</t>
    </rPh>
    <phoneticPr fontId="1"/>
  </si>
  <si>
    <t>総合計</t>
    <rPh sb="0" eb="1">
      <t>ソウ</t>
    </rPh>
    <rPh sb="1" eb="3">
      <t>ゴウケイ</t>
    </rPh>
    <phoneticPr fontId="1"/>
  </si>
  <si>
    <t>（別表２）</t>
    <phoneticPr fontId="34"/>
  </si>
  <si>
    <t>都道府県名</t>
    <rPh sb="0" eb="4">
      <t>トドウフケン</t>
    </rPh>
    <rPh sb="4" eb="5">
      <t>メイ</t>
    </rPh>
    <phoneticPr fontId="42"/>
  </si>
  <si>
    <t>市町村名</t>
    <rPh sb="0" eb="3">
      <t>シチョウソン</t>
    </rPh>
    <rPh sb="1" eb="3">
      <t>チョウソン</t>
    </rPh>
    <rPh sb="3" eb="4">
      <t>メイ</t>
    </rPh>
    <phoneticPr fontId="42"/>
  </si>
  <si>
    <t>北海道</t>
    <rPh sb="0" eb="3">
      <t>ホッカイドウ</t>
    </rPh>
    <phoneticPr fontId="42"/>
  </si>
  <si>
    <t>夕張市</t>
  </si>
  <si>
    <t>芦別市</t>
  </si>
  <si>
    <t>赤平市</t>
  </si>
  <si>
    <t>三笠市</t>
  </si>
  <si>
    <t>歌志内市</t>
  </si>
  <si>
    <t>当別町</t>
  </si>
  <si>
    <t>新篠津村</t>
  </si>
  <si>
    <t>福島町</t>
  </si>
  <si>
    <t>知内町</t>
  </si>
  <si>
    <t>木古内町</t>
  </si>
  <si>
    <t>七飯町</t>
  </si>
  <si>
    <t>鹿部町</t>
  </si>
  <si>
    <t>長万部町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</si>
  <si>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</si>
  <si>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</si>
  <si>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</si>
  <si>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</si>
  <si>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</si>
  <si>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</si>
  <si>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</si>
  <si>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</si>
  <si>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</si>
  <si>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</si>
  <si>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</si>
  <si>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</si>
  <si>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</si>
  <si>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</si>
  <si>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</si>
  <si>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岩内町</t>
  </si>
  <si>
    <t>泊村</t>
  </si>
  <si>
    <t>神恵内村</t>
  </si>
  <si>
    <t>積丹町</t>
  </si>
  <si>
    <t>古平町</t>
  </si>
  <si>
    <t>仁木町</t>
  </si>
  <si>
    <t>赤井川村</t>
  </si>
  <si>
    <t>南幌町</t>
  </si>
  <si>
    <t>奈井江町</t>
  </si>
  <si>
    <t>上砂川町</t>
  </si>
  <si>
    <t>由仁町</t>
  </si>
  <si>
    <t>長沼町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</si>
  <si>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</si>
  <si>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</si>
  <si>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</si>
  <si>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</si>
  <si>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</si>
  <si>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</si>
  <si>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</si>
  <si>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</si>
  <si>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</si>
  <si>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</si>
  <si>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</si>
  <si>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</si>
  <si>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</si>
  <si>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</si>
  <si>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</si>
  <si>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</si>
  <si>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</si>
  <si>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</si>
  <si>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</si>
  <si>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</si>
  <si>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</si>
  <si>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</si>
  <si>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</si>
  <si>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</si>
  <si>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</si>
  <si>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</si>
  <si>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</si>
  <si>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</si>
  <si>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</si>
  <si>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</si>
  <si>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</si>
  <si>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</si>
  <si>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</si>
  <si>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</si>
  <si>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</si>
  <si>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</si>
  <si>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</si>
  <si>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</si>
  <si>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</si>
  <si>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</si>
  <si>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</si>
  <si>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</si>
  <si>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</si>
  <si>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津別町</t>
  </si>
  <si>
    <t>清里町</t>
  </si>
  <si>
    <t>小清水町</t>
  </si>
  <si>
    <t>訓子府町</t>
  </si>
  <si>
    <t>置戸町</t>
  </si>
  <si>
    <t>佐呂間町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</si>
  <si>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</si>
  <si>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</si>
  <si>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</si>
  <si>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</si>
  <si>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</si>
  <si>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</si>
  <si>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</si>
  <si>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</si>
  <si>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</si>
  <si>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</si>
  <si>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</si>
  <si>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</si>
  <si>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</si>
  <si>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</si>
  <si>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</si>
  <si>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様似町</t>
  </si>
  <si>
    <t>えりも町</t>
  </si>
  <si>
    <t>士幌町</t>
  </si>
  <si>
    <t>上士幌町</t>
  </si>
  <si>
    <t>鹿追町</t>
  </si>
  <si>
    <t>新得町</t>
  </si>
  <si>
    <t>清水町</t>
  </si>
  <si>
    <t>中札内村</t>
  </si>
  <si>
    <t>更別村</t>
  </si>
  <si>
    <t>大樹町</t>
  </si>
  <si>
    <t>広尾町</t>
  </si>
  <si>
    <t>豊頃町</t>
  </si>
  <si>
    <t>本別町</t>
  </si>
  <si>
    <t>陸別町</t>
  </si>
  <si>
    <t>浦幌町</t>
  </si>
  <si>
    <t>浜中町</t>
  </si>
  <si>
    <t>標茶町</t>
  </si>
  <si>
    <t>弟子屈町</t>
  </si>
  <si>
    <t>鶴居村</t>
  </si>
  <si>
    <t>白糠町</t>
  </si>
  <si>
    <t>別海町</t>
  </si>
  <si>
    <t>標津町</t>
  </si>
  <si>
    <t>羅臼町</t>
  </si>
  <si>
    <t>平川市</t>
  </si>
  <si>
    <t>平内町</t>
  </si>
  <si>
    <t>今別町</t>
  </si>
  <si>
    <t>蓬田村</t>
  </si>
  <si>
    <t>外ヶ浜町</t>
  </si>
  <si>
    <t>鰺ヶ沢町</t>
  </si>
  <si>
    <t>深浦町</t>
  </si>
  <si>
    <t>西目屋村</t>
  </si>
  <si>
    <t>藤崎町</t>
  </si>
  <si>
    <t>大鰐町</t>
  </si>
  <si>
    <t>田舎館村</t>
  </si>
  <si>
    <t>板柳町</t>
  </si>
  <si>
    <t>鶴田町</t>
  </si>
  <si>
    <t>中泊町</t>
  </si>
  <si>
    <t>七戸町</t>
  </si>
  <si>
    <t>六戸町</t>
  </si>
  <si>
    <t>横浜町</t>
  </si>
  <si>
    <t>東北町</t>
  </si>
  <si>
    <t>六ヶ所村</t>
  </si>
  <si>
    <t>大間町</t>
  </si>
  <si>
    <t>東通村</t>
  </si>
  <si>
    <t>風間浦村</t>
  </si>
  <si>
    <t>佐井村</t>
  </si>
  <si>
    <t>五戸町</t>
  </si>
  <si>
    <t>田子町</t>
  </si>
  <si>
    <t>南部町</t>
  </si>
  <si>
    <t>階上町</t>
  </si>
  <si>
    <t>新郷村</t>
  </si>
  <si>
    <t>滝沢市</t>
  </si>
  <si>
    <t>雫石町</t>
  </si>
  <si>
    <t>葛巻町</t>
  </si>
  <si>
    <t>岩手町</t>
  </si>
  <si>
    <t>西和賀町</t>
  </si>
  <si>
    <t>金ケ崎町</t>
  </si>
  <si>
    <t>平泉町</t>
  </si>
  <si>
    <t>住田町</t>
  </si>
  <si>
    <t>大槌町</t>
  </si>
  <si>
    <t>山田町</t>
  </si>
  <si>
    <t>岩泉町</t>
  </si>
  <si>
    <t>田野畑村</t>
  </si>
  <si>
    <t>普代村</t>
  </si>
  <si>
    <t>軽米町</t>
  </si>
  <si>
    <t>野田村</t>
  </si>
  <si>
    <t>九戸村</t>
  </si>
  <si>
    <t>洋野町</t>
  </si>
  <si>
    <t>一戸町</t>
  </si>
  <si>
    <t>蔵王町</t>
  </si>
  <si>
    <t>七ヶ宿町</t>
  </si>
  <si>
    <t>村田町</t>
  </si>
  <si>
    <t>柴田町</t>
  </si>
  <si>
    <t>川崎町</t>
  </si>
  <si>
    <t>丸森町</t>
  </si>
  <si>
    <t>山元町</t>
  </si>
  <si>
    <t>松島町</t>
  </si>
  <si>
    <t>七ヶ浜町</t>
  </si>
  <si>
    <t>大郷町</t>
  </si>
  <si>
    <t>大衡村</t>
  </si>
  <si>
    <t>色麻町</t>
  </si>
  <si>
    <t>加美町</t>
  </si>
  <si>
    <t>美里町</t>
  </si>
  <si>
    <t>女川町</t>
  </si>
  <si>
    <t>北秋田市</t>
  </si>
  <si>
    <t>小坂町</t>
  </si>
  <si>
    <t>上小阿仁村</t>
  </si>
  <si>
    <t>藤里町</t>
  </si>
  <si>
    <t>三種町</t>
  </si>
  <si>
    <t>八峰町</t>
  </si>
  <si>
    <t>五城目町</t>
  </si>
  <si>
    <t>八郎潟町</t>
  </si>
  <si>
    <t>井川町</t>
  </si>
  <si>
    <t>大潟村</t>
  </si>
  <si>
    <t>美郷町</t>
  </si>
  <si>
    <t>羽後町</t>
  </si>
  <si>
    <t>東成瀬村</t>
  </si>
  <si>
    <t>山辺町</t>
  </si>
  <si>
    <t>中山町</t>
  </si>
  <si>
    <t>河北町</t>
  </si>
  <si>
    <t>西川町</t>
  </si>
  <si>
    <t>朝日町</t>
  </si>
  <si>
    <t>大江町</t>
  </si>
  <si>
    <t>大石田町</t>
  </si>
  <si>
    <t>金山町</t>
  </si>
  <si>
    <t>最上町</t>
  </si>
  <si>
    <t>舟形町</t>
  </si>
  <si>
    <t>真室川町</t>
  </si>
  <si>
    <t>大蔵村</t>
  </si>
  <si>
    <t>鮭川村</t>
  </si>
  <si>
    <t>戸沢村</t>
  </si>
  <si>
    <t>川西町</t>
  </si>
  <si>
    <t>小国町</t>
  </si>
  <si>
    <t>白鷹町</t>
  </si>
  <si>
    <t>飯豊町</t>
  </si>
  <si>
    <t>遊佐町</t>
  </si>
  <si>
    <t>桑折町</t>
  </si>
  <si>
    <t>国見町</t>
  </si>
  <si>
    <t>川俣町</t>
  </si>
  <si>
    <t>大玉村</t>
  </si>
  <si>
    <t>鏡石町</t>
  </si>
  <si>
    <t>天栄村</t>
  </si>
  <si>
    <t>下郷町</t>
  </si>
  <si>
    <t>檜枝岐村</t>
  </si>
  <si>
    <t>只見町</t>
  </si>
  <si>
    <t>北塩原村</t>
  </si>
  <si>
    <t>西会津町</t>
  </si>
  <si>
    <t>磐梯町</t>
  </si>
  <si>
    <t>猪苗代町</t>
  </si>
  <si>
    <t>湯川村</t>
  </si>
  <si>
    <t>柳津町</t>
  </si>
  <si>
    <t>三島町</t>
  </si>
  <si>
    <t>昭和村</t>
  </si>
  <si>
    <t>会津美里町</t>
  </si>
  <si>
    <t>西郷村</t>
  </si>
  <si>
    <t>泉崎村</t>
  </si>
  <si>
    <t>中島村</t>
  </si>
  <si>
    <t>矢祭町</t>
  </si>
  <si>
    <t>塙町</t>
  </si>
  <si>
    <t>鮫川村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</si>
  <si>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</si>
  <si>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</si>
  <si>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</si>
  <si>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</si>
  <si>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</si>
  <si>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</si>
  <si>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</si>
  <si>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</si>
  <si>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</si>
  <si>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</si>
  <si>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</si>
  <si>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</si>
  <si>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</si>
  <si>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</si>
  <si>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</si>
  <si>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かすみがうら市</t>
  </si>
  <si>
    <t>行方市</t>
  </si>
  <si>
    <t>大洗町</t>
  </si>
  <si>
    <t>城里町</t>
  </si>
  <si>
    <t>大子町</t>
  </si>
  <si>
    <t>美浦村</t>
  </si>
  <si>
    <t>阿見町</t>
  </si>
  <si>
    <t>河内町</t>
  </si>
  <si>
    <t>八千代町</t>
  </si>
  <si>
    <t>五霞町</t>
  </si>
  <si>
    <t>利根町</t>
  </si>
  <si>
    <t>上三川町</t>
  </si>
  <si>
    <t>益子町</t>
  </si>
  <si>
    <t>茂木町</t>
  </si>
  <si>
    <t>市貝町</t>
  </si>
  <si>
    <t>芳賀町</t>
  </si>
  <si>
    <t>野木町</t>
  </si>
  <si>
    <t>塩谷町</t>
  </si>
  <si>
    <t>高根沢町</t>
  </si>
  <si>
    <t>那須町</t>
  </si>
  <si>
    <t>那珂川町</t>
  </si>
  <si>
    <t>榛東村</t>
  </si>
  <si>
    <t>上野村</t>
  </si>
  <si>
    <t>神流町</t>
  </si>
  <si>
    <t>下仁田町</t>
  </si>
  <si>
    <t>南牧村</t>
  </si>
  <si>
    <t>甘楽町</t>
  </si>
  <si>
    <t>中之条町</t>
  </si>
  <si>
    <t>長野原町</t>
  </si>
  <si>
    <t>嬬恋村</t>
  </si>
  <si>
    <t>草津町</t>
  </si>
  <si>
    <t>高山村</t>
  </si>
  <si>
    <t>片品村</t>
  </si>
  <si>
    <t>川場村</t>
  </si>
  <si>
    <t>みなかみ町</t>
  </si>
  <si>
    <t>板倉町</t>
  </si>
  <si>
    <t>明和町</t>
  </si>
  <si>
    <t>千代田町</t>
  </si>
  <si>
    <t>邑楽町</t>
  </si>
  <si>
    <t>毛呂山町</t>
  </si>
  <si>
    <t>越生町</t>
  </si>
  <si>
    <t>滑川町</t>
  </si>
  <si>
    <t>小川町</t>
  </si>
  <si>
    <t>川島町</t>
  </si>
  <si>
    <t>吉見町</t>
  </si>
  <si>
    <t>鳩山町</t>
  </si>
  <si>
    <t>ときがわ町</t>
  </si>
  <si>
    <t>横瀬町</t>
  </si>
  <si>
    <t>皆野町</t>
  </si>
  <si>
    <t>長瀞町</t>
  </si>
  <si>
    <t>小鹿野町</t>
  </si>
  <si>
    <t>東秩父村</t>
  </si>
  <si>
    <t>神川町</t>
  </si>
  <si>
    <t>宮代町</t>
  </si>
  <si>
    <t>松伏町</t>
  </si>
  <si>
    <t>勝浦市</t>
  </si>
  <si>
    <t>南房総市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</si>
  <si>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</si>
  <si>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</si>
  <si>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</si>
  <si>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</si>
  <si>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</si>
  <si>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</si>
  <si>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</si>
  <si>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</si>
  <si>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</si>
  <si>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</si>
  <si>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</si>
  <si>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</si>
  <si>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</si>
  <si>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</si>
  <si>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</si>
  <si>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</si>
  <si>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</si>
  <si>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檜原村</t>
  </si>
  <si>
    <t>奥多摩町</t>
  </si>
  <si>
    <t>利島村</t>
  </si>
  <si>
    <t>新島村</t>
  </si>
  <si>
    <t>神津島村</t>
  </si>
  <si>
    <t>三宅村</t>
  </si>
  <si>
    <t>御蔵島村</t>
  </si>
  <si>
    <t>青ヶ島村</t>
  </si>
  <si>
    <t>小笠原村</t>
  </si>
  <si>
    <t>南足柄市</t>
  </si>
  <si>
    <t>葉山町</t>
  </si>
  <si>
    <t>大磯町</t>
  </si>
  <si>
    <t>中井町</t>
  </si>
  <si>
    <t>松田町</t>
  </si>
  <si>
    <t>山北町</t>
  </si>
  <si>
    <t>箱根町</t>
  </si>
  <si>
    <t>真鶴町</t>
  </si>
  <si>
    <t>湯河原町</t>
  </si>
  <si>
    <t>清川村</t>
  </si>
  <si>
    <t>聖籠町</t>
  </si>
  <si>
    <t>弥彦村</t>
  </si>
  <si>
    <t>田上町</t>
  </si>
  <si>
    <t>阿賀町</t>
  </si>
  <si>
    <t>出雲崎町</t>
  </si>
  <si>
    <t>湯沢町</t>
  </si>
  <si>
    <t>刈羽村</t>
  </si>
  <si>
    <t>関川村</t>
  </si>
  <si>
    <t>粟島浦村</t>
  </si>
  <si>
    <t>舟橋村</t>
  </si>
  <si>
    <t>上市町</t>
  </si>
  <si>
    <t>立山町</t>
  </si>
  <si>
    <t>能美市</t>
  </si>
  <si>
    <t>内灘町</t>
  </si>
  <si>
    <t>宝達志水町</t>
  </si>
  <si>
    <t>能登町</t>
  </si>
  <si>
    <t>永平寺町</t>
  </si>
  <si>
    <t>池田町</t>
  </si>
  <si>
    <t>南越前町</t>
  </si>
  <si>
    <t>越前町</t>
  </si>
  <si>
    <t>美浜町</t>
  </si>
  <si>
    <t>高浜町</t>
  </si>
  <si>
    <t>おおい町</t>
  </si>
  <si>
    <t>若狭町</t>
  </si>
  <si>
    <t>大月市</t>
  </si>
  <si>
    <t>市川三郷町</t>
  </si>
  <si>
    <t>早川町</t>
  </si>
  <si>
    <t>富士川町</t>
  </si>
  <si>
    <t>道志村</t>
  </si>
  <si>
    <t>西桂町</t>
  </si>
  <si>
    <t>忍野村</t>
  </si>
  <si>
    <t>山中湖村</t>
  </si>
  <si>
    <t>鳴沢村</t>
  </si>
  <si>
    <t>富士河口湖町</t>
  </si>
  <si>
    <t>小菅村</t>
  </si>
  <si>
    <t>丹波山村</t>
  </si>
  <si>
    <t>小海町</t>
  </si>
  <si>
    <t>川上村</t>
  </si>
  <si>
    <t>南相木村</t>
  </si>
  <si>
    <t>北相木村</t>
  </si>
  <si>
    <t>佐久穂町</t>
  </si>
  <si>
    <t>御代田町</t>
  </si>
  <si>
    <t>立科町</t>
  </si>
  <si>
    <t>青木村</t>
  </si>
  <si>
    <t>長和町</t>
  </si>
  <si>
    <t>富士見町</t>
  </si>
  <si>
    <t>原村</t>
  </si>
  <si>
    <t>辰野町</t>
  </si>
  <si>
    <t>飯島町</t>
  </si>
  <si>
    <t>南箕輪村</t>
  </si>
  <si>
    <t>中川村</t>
  </si>
  <si>
    <t>宮田村</t>
  </si>
  <si>
    <t>松川町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</si>
  <si>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</si>
  <si>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</si>
  <si>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</si>
  <si>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</si>
  <si>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</si>
  <si>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</si>
  <si>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</si>
  <si>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</si>
  <si>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</si>
  <si>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</si>
  <si>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</si>
  <si>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</si>
  <si>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</si>
  <si>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</si>
  <si>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</si>
  <si>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</si>
  <si>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</si>
  <si>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</si>
  <si>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</si>
  <si>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</si>
  <si>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</si>
  <si>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</si>
  <si>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</si>
  <si>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</si>
  <si>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</si>
  <si>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</si>
  <si>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</si>
  <si>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</si>
  <si>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</si>
  <si>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</si>
  <si>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</si>
  <si>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</si>
  <si>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</si>
  <si>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飛騨市</t>
  </si>
  <si>
    <t>笠松町</t>
  </si>
  <si>
    <t>関ケ原町</t>
  </si>
  <si>
    <t>神戸町</t>
  </si>
  <si>
    <t>輪之内町</t>
  </si>
  <si>
    <t>安八町</t>
  </si>
  <si>
    <t>揖斐川町</t>
  </si>
  <si>
    <t>坂祝町</t>
  </si>
  <si>
    <t>富加町</t>
  </si>
  <si>
    <t>川辺町</t>
  </si>
  <si>
    <t>七宗町</t>
  </si>
  <si>
    <t>八百津町</t>
  </si>
  <si>
    <t>白川町</t>
  </si>
  <si>
    <t>東白川村</t>
  </si>
  <si>
    <t>白川村</t>
  </si>
  <si>
    <t>伊豆市</t>
  </si>
  <si>
    <t>東伊豆町</t>
  </si>
  <si>
    <t>河津町</t>
  </si>
  <si>
    <t>南伊豆町</t>
  </si>
  <si>
    <t>松崎町</t>
  </si>
  <si>
    <t>西伊豆町</t>
  </si>
  <si>
    <t>小山町</t>
  </si>
  <si>
    <t>川根本町</t>
  </si>
  <si>
    <t>森町</t>
  </si>
  <si>
    <t>大口町</t>
  </si>
  <si>
    <t>大治町</t>
  </si>
  <si>
    <t>飛島村</t>
  </si>
  <si>
    <t>南知多町</t>
  </si>
  <si>
    <t>設楽町</t>
  </si>
  <si>
    <t>東栄町</t>
  </si>
  <si>
    <t>豊根村</t>
  </si>
  <si>
    <t>木曽岬町</t>
  </si>
  <si>
    <t>大台町</t>
  </si>
  <si>
    <t>玉城町</t>
  </si>
  <si>
    <t>度会町</t>
  </si>
  <si>
    <t>大紀町</t>
  </si>
  <si>
    <t>南伊勢町</t>
  </si>
  <si>
    <t>紀北町</t>
  </si>
  <si>
    <t>御浜町</t>
  </si>
  <si>
    <t>紀宝町</t>
  </si>
  <si>
    <t>米原市</t>
  </si>
  <si>
    <t>日野町</t>
  </si>
  <si>
    <t>竜王町</t>
  </si>
  <si>
    <t>愛荘町</t>
  </si>
  <si>
    <t>豊郷町</t>
  </si>
  <si>
    <t>甲良町</t>
  </si>
  <si>
    <t>多賀町</t>
  </si>
  <si>
    <t>南丹市</t>
  </si>
  <si>
    <t>大山崎町</t>
  </si>
  <si>
    <t>井手町</t>
  </si>
  <si>
    <t>宇治田原町</t>
  </si>
  <si>
    <t>笠置町</t>
  </si>
  <si>
    <t>和束町</t>
  </si>
  <si>
    <t>精華町</t>
  </si>
  <si>
    <t>南山城村</t>
  </si>
  <si>
    <t>京丹波町</t>
  </si>
  <si>
    <t>伊根町</t>
  </si>
  <si>
    <t>島本町</t>
  </si>
  <si>
    <t>豊能町</t>
  </si>
  <si>
    <t>能勢町</t>
  </si>
  <si>
    <t>岬町</t>
  </si>
  <si>
    <t>太子町</t>
  </si>
  <si>
    <t>河南町</t>
  </si>
  <si>
    <t>千早赤阪村</t>
  </si>
  <si>
    <t>養父市</t>
  </si>
  <si>
    <t>多可町</t>
  </si>
  <si>
    <t>稲美町</t>
  </si>
  <si>
    <t>播磨町</t>
  </si>
  <si>
    <t>市川町</t>
  </si>
  <si>
    <t>神河町</t>
  </si>
  <si>
    <t>上郡町</t>
  </si>
  <si>
    <t>香美町</t>
  </si>
  <si>
    <t>山添村</t>
  </si>
  <si>
    <t>平群町</t>
  </si>
  <si>
    <t>三郷町</t>
  </si>
  <si>
    <t>安堵町</t>
  </si>
  <si>
    <t>三宅町</t>
  </si>
  <si>
    <t>曽爾村</t>
  </si>
  <si>
    <t>御杖村</t>
  </si>
  <si>
    <t>高取町</t>
  </si>
  <si>
    <t>明日香村</t>
  </si>
  <si>
    <t>広陵町</t>
  </si>
  <si>
    <t>河合町</t>
  </si>
  <si>
    <t>吉野町</t>
  </si>
  <si>
    <t>大淀町</t>
  </si>
  <si>
    <t>下市町</t>
  </si>
  <si>
    <t>黒滝村</t>
  </si>
  <si>
    <t>天川村</t>
  </si>
  <si>
    <t>野迫川村</t>
  </si>
  <si>
    <t>十津川村</t>
  </si>
  <si>
    <t>下北山村</t>
  </si>
  <si>
    <t>上北山村</t>
  </si>
  <si>
    <t>東吉野村</t>
  </si>
  <si>
    <t>紀美野町</t>
  </si>
  <si>
    <t>九度山町</t>
  </si>
  <si>
    <t>高野町</t>
  </si>
  <si>
    <t>湯浅町</t>
  </si>
  <si>
    <t>広川町</t>
  </si>
  <si>
    <t>日高町</t>
  </si>
  <si>
    <t>由良町</t>
  </si>
  <si>
    <t>印南町</t>
  </si>
  <si>
    <t>みなべ町</t>
  </si>
  <si>
    <t>日高川町</t>
  </si>
  <si>
    <t>白浜町</t>
  </si>
  <si>
    <t>上富田町</t>
  </si>
  <si>
    <t>すさみ町</t>
  </si>
  <si>
    <t>那智勝浦町</t>
  </si>
  <si>
    <t>太地町</t>
  </si>
  <si>
    <t>古座川町</t>
  </si>
  <si>
    <t>北山村</t>
  </si>
  <si>
    <t>串本町</t>
  </si>
  <si>
    <t>岩美町</t>
  </si>
  <si>
    <t>若桜町</t>
  </si>
  <si>
    <t>智頭町</t>
  </si>
  <si>
    <t>八頭町</t>
  </si>
  <si>
    <t>三朝町</t>
  </si>
  <si>
    <t>湯梨浜町</t>
  </si>
  <si>
    <t>北栄町</t>
  </si>
  <si>
    <t>大山町</t>
  </si>
  <si>
    <t>伯耆町</t>
  </si>
  <si>
    <t>日南町</t>
  </si>
  <si>
    <t>江府町</t>
  </si>
  <si>
    <t>奥出雲町</t>
  </si>
  <si>
    <t>飯南町</t>
  </si>
  <si>
    <t>川本町</t>
  </si>
  <si>
    <t>邑南町</t>
  </si>
  <si>
    <t>津和野町</t>
  </si>
  <si>
    <t>吉賀町</t>
  </si>
  <si>
    <t>海士町</t>
  </si>
  <si>
    <t>西ノ島町</t>
  </si>
  <si>
    <t>知夫村</t>
  </si>
  <si>
    <t>和気町</t>
  </si>
  <si>
    <t>早島町</t>
  </si>
  <si>
    <t>里庄町</t>
  </si>
  <si>
    <t>矢掛町</t>
  </si>
  <si>
    <t>新庄村</t>
  </si>
  <si>
    <t>鏡野町</t>
  </si>
  <si>
    <t>勝央町</t>
  </si>
  <si>
    <t>奈義町</t>
  </si>
  <si>
    <t>西粟倉村</t>
  </si>
  <si>
    <t>久米南町</t>
  </si>
  <si>
    <t>美咲町</t>
  </si>
  <si>
    <t>吉備中央町</t>
  </si>
  <si>
    <t>熊野町</t>
  </si>
  <si>
    <t>安芸太田町</t>
  </si>
  <si>
    <t>大崎上島町</t>
  </si>
  <si>
    <t>神石高原町</t>
  </si>
  <si>
    <t>周防大島町</t>
  </si>
  <si>
    <t>和木町</t>
  </si>
  <si>
    <t>上関町</t>
  </si>
  <si>
    <t>田布施町</t>
  </si>
  <si>
    <t>平生町</t>
  </si>
  <si>
    <t>阿武町</t>
  </si>
  <si>
    <t>三好市</t>
  </si>
  <si>
    <t>勝浦町</t>
  </si>
  <si>
    <t>上勝町</t>
  </si>
  <si>
    <t>佐那河内村</t>
  </si>
  <si>
    <t>神山町</t>
  </si>
  <si>
    <t>那賀町</t>
  </si>
  <si>
    <t>牟岐町</t>
  </si>
  <si>
    <t>海陽町</t>
  </si>
  <si>
    <t>松茂町</t>
  </si>
  <si>
    <t>板野町</t>
  </si>
  <si>
    <t>つるぎ町</t>
  </si>
  <si>
    <t>小豆島町</t>
  </si>
  <si>
    <t>直島町</t>
  </si>
  <si>
    <t>琴平町</t>
  </si>
  <si>
    <t>多度津町</t>
  </si>
  <si>
    <t>上島町</t>
  </si>
  <si>
    <t>久万高原町</t>
  </si>
  <si>
    <t>内子町</t>
  </si>
  <si>
    <t>伊方町</t>
  </si>
  <si>
    <t>松野町</t>
  </si>
  <si>
    <t>東洋町</t>
  </si>
  <si>
    <t>奈半利町</t>
  </si>
  <si>
    <t>田野町</t>
  </si>
  <si>
    <t>安田町</t>
  </si>
  <si>
    <t>北川村</t>
  </si>
  <si>
    <t>馬路村</t>
  </si>
  <si>
    <t>芸西村</t>
  </si>
  <si>
    <t>本山町</t>
  </si>
  <si>
    <t>大豊町</t>
  </si>
  <si>
    <t>土佐町</t>
  </si>
  <si>
    <t>大川村</t>
  </si>
  <si>
    <t>仁淀川町</t>
  </si>
  <si>
    <t>中土佐町</t>
  </si>
  <si>
    <t>越知町</t>
  </si>
  <si>
    <t>檮原町</t>
  </si>
  <si>
    <t>日高村</t>
  </si>
  <si>
    <t>津野町</t>
  </si>
  <si>
    <t>四万十町</t>
  </si>
  <si>
    <t>大月町</t>
  </si>
  <si>
    <t>三原村</t>
  </si>
  <si>
    <t>黒潮町</t>
  </si>
  <si>
    <t>篠栗町</t>
  </si>
  <si>
    <t>須恵町</t>
  </si>
  <si>
    <t>芦屋町</t>
  </si>
  <si>
    <t>小竹町</t>
  </si>
  <si>
    <t>鞍手町</t>
  </si>
  <si>
    <t>桂川町</t>
  </si>
  <si>
    <t>東峰村</t>
  </si>
  <si>
    <t>香春町</t>
  </si>
  <si>
    <t>添田町</t>
  </si>
  <si>
    <t>糸田町</t>
  </si>
  <si>
    <t>大任町</t>
  </si>
  <si>
    <t>赤村</t>
  </si>
  <si>
    <t>福智町</t>
  </si>
  <si>
    <t>みやこ町</t>
  </si>
  <si>
    <t>吉富町</t>
  </si>
  <si>
    <t>上毛町</t>
  </si>
  <si>
    <t>築上町</t>
  </si>
  <si>
    <t>上峰町</t>
  </si>
  <si>
    <t>みやき町</t>
  </si>
  <si>
    <t>玄海町</t>
  </si>
  <si>
    <t>有田町</t>
  </si>
  <si>
    <t>大町町</t>
  </si>
  <si>
    <t>太良町</t>
  </si>
  <si>
    <t>東彼杵町</t>
  </si>
  <si>
    <t>川棚町</t>
  </si>
  <si>
    <t>波佐見町</t>
  </si>
  <si>
    <t>小値賀町</t>
  </si>
  <si>
    <t>玉東町</t>
  </si>
  <si>
    <t>南関町</t>
  </si>
  <si>
    <t>長洲町</t>
  </si>
  <si>
    <t>和水町</t>
  </si>
  <si>
    <t>南小国町</t>
  </si>
  <si>
    <t>産山村</t>
  </si>
  <si>
    <t>高森町</t>
  </si>
  <si>
    <t>西原村</t>
  </si>
  <si>
    <t>南阿蘇村</t>
  </si>
  <si>
    <t>益城町</t>
  </si>
  <si>
    <t>甲佐町</t>
  </si>
  <si>
    <t>山都町</t>
  </si>
  <si>
    <t>氷川町</t>
  </si>
  <si>
    <t>芦北町</t>
  </si>
  <si>
    <t>津奈木町</t>
  </si>
  <si>
    <t>多良木町</t>
  </si>
  <si>
    <t>湯前町</t>
  </si>
  <si>
    <t>水上村</t>
  </si>
  <si>
    <t>相良村</t>
  </si>
  <si>
    <t>五木村</t>
  </si>
  <si>
    <t>山江村</t>
  </si>
  <si>
    <t>球磨村</t>
  </si>
  <si>
    <t>あさぎり町</t>
  </si>
  <si>
    <t>苓北町</t>
  </si>
  <si>
    <t>津久見市</t>
  </si>
  <si>
    <t>由布市</t>
  </si>
  <si>
    <t>姫島村</t>
  </si>
  <si>
    <t>九重町</t>
  </si>
  <si>
    <t>えびの市</t>
  </si>
  <si>
    <t>三股町</t>
  </si>
  <si>
    <t>高原町</t>
  </si>
  <si>
    <t>綾町</t>
  </si>
  <si>
    <t>新富町</t>
  </si>
  <si>
    <t>西米良村</t>
  </si>
  <si>
    <t>木城町</t>
  </si>
  <si>
    <t>川南町</t>
  </si>
  <si>
    <t>都農町</t>
  </si>
  <si>
    <t>諸塚村</t>
  </si>
  <si>
    <t>椎葉村</t>
  </si>
  <si>
    <t>日之影町</t>
  </si>
  <si>
    <t>五ヶ瀬町</t>
  </si>
  <si>
    <t>三島村</t>
  </si>
  <si>
    <t>十島村</t>
  </si>
  <si>
    <t>長島町</t>
  </si>
  <si>
    <t>湧水町</t>
  </si>
  <si>
    <t>大崎町</t>
  </si>
  <si>
    <t>東串良町</t>
  </si>
  <si>
    <t>錦江町</t>
  </si>
  <si>
    <t>南大隅町</t>
  </si>
  <si>
    <t>肝付町</t>
  </si>
  <si>
    <t>中種子町</t>
  </si>
  <si>
    <t>南種子町</t>
  </si>
  <si>
    <t>大和村</t>
  </si>
  <si>
    <t>宇検村</t>
  </si>
  <si>
    <t>瀬戸内町</t>
  </si>
  <si>
    <t>龍郷町</t>
  </si>
  <si>
    <t>喜界町</t>
  </si>
  <si>
    <t>天城町</t>
  </si>
  <si>
    <t>伊仙町</t>
  </si>
  <si>
    <t>知名町</t>
  </si>
  <si>
    <t>与論町</t>
  </si>
  <si>
    <t>大宜味村</t>
  </si>
  <si>
    <t>東村</t>
  </si>
  <si>
    <t>今帰仁村</t>
  </si>
  <si>
    <t>恩納村</t>
  </si>
  <si>
    <t>宜野座村</t>
  </si>
  <si>
    <t>金武町</t>
  </si>
  <si>
    <t>伊江村</t>
  </si>
  <si>
    <t>嘉手納町</t>
  </si>
  <si>
    <t>渡嘉敷村</t>
  </si>
  <si>
    <t>座間味村</t>
  </si>
  <si>
    <t>粟国村</t>
  </si>
  <si>
    <t>渡名喜村</t>
  </si>
  <si>
    <t>南大東村</t>
  </si>
  <si>
    <t>北大東村</t>
  </si>
  <si>
    <t>伊平屋村</t>
  </si>
  <si>
    <t>伊是名村</t>
  </si>
  <si>
    <t>多良間村</t>
  </si>
  <si>
    <t>竹富町</t>
  </si>
  <si>
    <t>与那国町</t>
  </si>
  <si>
    <t>夕張市</t>
    <rPh sb="0" eb="3">
      <t>ユウバリシ</t>
    </rPh>
    <phoneticPr fontId="1"/>
  </si>
  <si>
    <t>講習会実施予定場所
電話番号
※ハイフン無</t>
    <rPh sb="0" eb="3">
      <t>コウシュウカイ</t>
    </rPh>
    <rPh sb="3" eb="5">
      <t>ジッシ</t>
    </rPh>
    <rPh sb="5" eb="7">
      <t>ヨテイ</t>
    </rPh>
    <rPh sb="7" eb="9">
      <t>バショ</t>
    </rPh>
    <rPh sb="10" eb="12">
      <t>デンワ</t>
    </rPh>
    <rPh sb="12" eb="14">
      <t>バンゴウ</t>
    </rPh>
    <rPh sb="20" eb="21">
      <t>ナシ</t>
    </rPh>
    <phoneticPr fontId="1"/>
  </si>
  <si>
    <t>②電話のかけ方、カメラの使い方</t>
  </si>
  <si>
    <t>⑦健康保険証利用の登録・公金受取口座の登録
※指定6講座</t>
  </si>
  <si>
    <t>※赤字が記載例</t>
    <rPh sb="1" eb="3">
      <t>アカジ</t>
    </rPh>
    <rPh sb="4" eb="7">
      <t>キサイレイ</t>
    </rPh>
    <phoneticPr fontId="1"/>
  </si>
  <si>
    <t>〇〇地区公民館</t>
    <phoneticPr fontId="1"/>
  </si>
  <si>
    <t>○○区○○1-1</t>
    <rPh sb="2" eb="3">
      <t>ク</t>
    </rPh>
    <phoneticPr fontId="1"/>
  </si>
  <si>
    <t>0112222222</t>
    <phoneticPr fontId="1"/>
  </si>
  <si>
    <t>〇〇郵便局</t>
    <rPh sb="2" eb="5">
      <t>ユウビンキョク</t>
    </rPh>
    <phoneticPr fontId="1"/>
  </si>
  <si>
    <t>丸の内1-1-1</t>
    <rPh sb="0" eb="1">
      <t>マル</t>
    </rPh>
    <rPh sb="2" eb="3">
      <t>ウチ</t>
    </rPh>
    <phoneticPr fontId="1"/>
  </si>
  <si>
    <t>講習会等の実施に当たり十分な受講者を確保するための周知等の計画を有している。</t>
    <phoneticPr fontId="34"/>
  </si>
  <si>
    <t>講習会等の受講者より、受講日から１か月以内に問合せがあった場合、助言・相談等の対応支援を行う（費用計上：不可、コマ数計上：不可）。なお、長時間にわたる相談、または受講日から1か月を経過していた場合は、改めて講習会等の受講を促すこと。</t>
    <phoneticPr fontId="34"/>
  </si>
  <si>
    <t>講習会等を実際に開催した証跡として、講習会等の様子を1コマごとに撮影し、撮影した写真を交付年度終了後5年間保存することができる。なお、受講者の顔が写らないよう撮影する、受講者本人の同意を得るなど、プライバシーに配慮すること。</t>
    <phoneticPr fontId="34"/>
  </si>
  <si>
    <t>補助対象経費として計上する会議や打ち合わせ等を行った場合は、その証跡として議事録を作成し、執行団体に提出する。また議事録を交付年度終了後5年間保存すること。</t>
    <phoneticPr fontId="34"/>
  </si>
  <si>
    <t>乙部町</t>
    <phoneticPr fontId="1"/>
  </si>
  <si>
    <t>講習会・相談会情報</t>
    <rPh sb="0" eb="3">
      <t>コウシュウカイ</t>
    </rPh>
    <rPh sb="4" eb="7">
      <t>ソウダンカイ</t>
    </rPh>
    <rPh sb="7" eb="9">
      <t>ジョウホウ</t>
    </rPh>
    <phoneticPr fontId="1"/>
  </si>
  <si>
    <r>
      <t xml:space="preserve"> i)の合計 or </t>
    </r>
    <r>
      <rPr>
        <sz val="11"/>
        <color rgb="FFC00000"/>
        <rFont val="Meiryo UI"/>
        <family val="3"/>
      </rPr>
      <t>140</t>
    </r>
    <r>
      <rPr>
        <sz val="11"/>
        <color rgb="FFC00000"/>
        <rFont val="Meiryo UI"/>
        <family val="3"/>
        <charset val="128"/>
      </rPr>
      <t>万円 or 経費合計の内最も小さい額</t>
    </r>
    <rPh sb="13" eb="15">
      <t>マンエン</t>
    </rPh>
    <rPh sb="19" eb="21">
      <t>ケイヒ</t>
    </rPh>
    <rPh sb="21" eb="23">
      <t>ゴウケイ</t>
    </rPh>
    <phoneticPr fontId="1"/>
  </si>
  <si>
    <t>【地域連携型】講師リスト　＜Excelにてご提出＞</t>
    <rPh sb="7" eb="9">
      <t>コウシ</t>
    </rPh>
    <phoneticPr fontId="1"/>
  </si>
  <si>
    <t>性別
※デジタル活用支援推進事業の今後の政策立案や事業実施評価等のために性別欄を設けています。</t>
    <rPh sb="0" eb="2">
      <t>セイベツ</t>
    </rPh>
    <rPh sb="38" eb="39">
      <t>ラン</t>
    </rPh>
    <rPh sb="40" eb="41">
      <t>モウ</t>
    </rPh>
    <phoneticPr fontId="1"/>
  </si>
  <si>
    <t xml:space="preserve">  *上記2つの方式での算出ができない場合に限り、例外的に政府単価方式で人件費単価を算出してください</t>
    <rPh sb="3" eb="5">
      <t>ジョウキ</t>
    </rPh>
    <rPh sb="8" eb="10">
      <t>ホウシキ</t>
    </rPh>
    <rPh sb="12" eb="14">
      <t>サンシュツ</t>
    </rPh>
    <rPh sb="19" eb="21">
      <t>バアイ</t>
    </rPh>
    <rPh sb="22" eb="23">
      <t>カギ</t>
    </rPh>
    <rPh sb="25" eb="28">
      <t>レイガイテキ</t>
    </rPh>
    <rPh sb="29" eb="31">
      <t>セイフ</t>
    </rPh>
    <rPh sb="31" eb="33">
      <t>タンカ</t>
    </rPh>
    <rPh sb="33" eb="35">
      <t>ホウシキ</t>
    </rPh>
    <rPh sb="36" eb="41">
      <t>ジンケンヒタンカ</t>
    </rPh>
    <rPh sb="42" eb="44">
      <t>サンシュツ</t>
    </rPh>
    <phoneticPr fontId="1"/>
  </si>
  <si>
    <t>　その場合には、社内規定等に基づき「政府単価方式_人件費単価表」の分野別職位等のランクに応じた標準単価を上限とした人件費単価表をご提出ください。（経理責任者が当該講師等に係る謝金の役職の妥当性及び時間単価を証明すること）</t>
    <rPh sb="3" eb="5">
      <t>バアイ</t>
    </rPh>
    <rPh sb="8" eb="12">
      <t>シャナイキテイ</t>
    </rPh>
    <rPh sb="12" eb="13">
      <t>トウ</t>
    </rPh>
    <rPh sb="14" eb="15">
      <t>モト</t>
    </rPh>
    <rPh sb="18" eb="24">
      <t>セイフタンカホウシキ</t>
    </rPh>
    <rPh sb="25" eb="31">
      <t>ジンケンヒタンカヒョウ</t>
    </rPh>
    <rPh sb="57" eb="60">
      <t>ジンケンヒ</t>
    </rPh>
    <rPh sb="60" eb="62">
      <t>タンカ</t>
    </rPh>
    <rPh sb="62" eb="63">
      <t>ヒョウ</t>
    </rPh>
    <rPh sb="65" eb="67">
      <t>テイシュツ</t>
    </rPh>
    <phoneticPr fontId="1"/>
  </si>
  <si>
    <t>　なお、政府単価方式を選択した場合は、中間検査・確定検査時に銀行振込明細書等により支払の事実（支払の相手方、支払日、支払単価、支払額等）を確認させていいただきます。確認の結果、単価が妥当でないと判断された場合には単価をご変更いただくことや支払の事実を確認できない場合は補助金をお支払いできない可能性があります</t>
    <rPh sb="11" eb="13">
      <t>センタク</t>
    </rPh>
    <rPh sb="15" eb="17">
      <t>バアイ</t>
    </rPh>
    <rPh sb="19" eb="23">
      <t>チュウカンケンサ</t>
    </rPh>
    <rPh sb="24" eb="29">
      <t>カクテイケンサジ</t>
    </rPh>
    <rPh sb="69" eb="71">
      <t>カクニン</t>
    </rPh>
    <rPh sb="82" eb="84">
      <t>カクニン</t>
    </rPh>
    <rPh sb="85" eb="87">
      <t>ケッカ</t>
    </rPh>
    <rPh sb="88" eb="90">
      <t>タンカ</t>
    </rPh>
    <rPh sb="91" eb="93">
      <t>ダトウ</t>
    </rPh>
    <rPh sb="97" eb="99">
      <t>ハンダン</t>
    </rPh>
    <rPh sb="102" eb="104">
      <t>バアイ</t>
    </rPh>
    <rPh sb="106" eb="108">
      <t>タンカ</t>
    </rPh>
    <rPh sb="110" eb="112">
      <t>ヘンコウ</t>
    </rPh>
    <rPh sb="119" eb="121">
      <t>シハライ</t>
    </rPh>
    <rPh sb="122" eb="124">
      <t>ジジツ</t>
    </rPh>
    <rPh sb="125" eb="127">
      <t>カクニン</t>
    </rPh>
    <rPh sb="131" eb="133">
      <t>バアイ</t>
    </rPh>
    <rPh sb="134" eb="137">
      <t>ホジョキン</t>
    </rPh>
    <rPh sb="139" eb="141">
      <t>シハラ</t>
    </rPh>
    <rPh sb="146" eb="149">
      <t>カノウセイ</t>
    </rPh>
    <phoneticPr fontId="1"/>
  </si>
  <si>
    <t>*外部協力者等に謝金を支払う場合についても、人件費単価表に時間単価をご記入下さい</t>
    <rPh sb="1" eb="3">
      <t>ガイブ</t>
    </rPh>
    <rPh sb="3" eb="6">
      <t>キョウリョクシャ</t>
    </rPh>
    <rPh sb="6" eb="7">
      <t>トウ</t>
    </rPh>
    <rPh sb="8" eb="10">
      <t>シャキン</t>
    </rPh>
    <rPh sb="11" eb="13">
      <t>シハラ</t>
    </rPh>
    <rPh sb="14" eb="16">
      <t>バアイ</t>
    </rPh>
    <rPh sb="22" eb="25">
      <t>ジンケンヒ</t>
    </rPh>
    <rPh sb="25" eb="27">
      <t>タンカ</t>
    </rPh>
    <rPh sb="27" eb="28">
      <t>ヒョウ</t>
    </rPh>
    <rPh sb="29" eb="31">
      <t>ジカン</t>
    </rPh>
    <rPh sb="31" eb="33">
      <t>タンカ</t>
    </rPh>
    <rPh sb="35" eb="37">
      <t>キニュウ</t>
    </rPh>
    <rPh sb="37" eb="38">
      <t>クダ</t>
    </rPh>
    <phoneticPr fontId="1"/>
  </si>
  <si>
    <t xml:space="preserve"> 謝金の単価は、「政府単価方式_人件費単価表」の分野別職位等のランクに応じた標準単価を上限とした人件費単価表をご提出ください。（経理責任者が当該講師等に係る謝金の役職の妥当性及び時間単価を証明すること）</t>
    <rPh sb="24" eb="26">
      <t>ブンヤ</t>
    </rPh>
    <rPh sb="26" eb="27">
      <t>ベツ</t>
    </rPh>
    <rPh sb="27" eb="29">
      <t>ショクイ</t>
    </rPh>
    <rPh sb="29" eb="30">
      <t>トウ</t>
    </rPh>
    <rPh sb="35" eb="36">
      <t>オウ</t>
    </rPh>
    <rPh sb="48" eb="51">
      <t>ジンケンヒ</t>
    </rPh>
    <rPh sb="51" eb="53">
      <t>タンカ</t>
    </rPh>
    <rPh sb="53" eb="54">
      <t>ヒョウ</t>
    </rPh>
    <rPh sb="56" eb="58">
      <t>テイシュツ</t>
    </rPh>
    <phoneticPr fontId="1"/>
  </si>
  <si>
    <t xml:space="preserve"> なお、中間検査・確定検査時には銀行振込明細書等により支払の事実（支払の相手方、支払日、支払単価、支払額等）を明らかにしておく必要があります</t>
    <rPh sb="4" eb="8">
      <t>チュウカンケンサ</t>
    </rPh>
    <rPh sb="9" eb="14">
      <t>カクテイケンサジ</t>
    </rPh>
    <rPh sb="44" eb="46">
      <t>シハラ</t>
    </rPh>
    <rPh sb="46" eb="48">
      <t>タンカ</t>
    </rPh>
    <phoneticPr fontId="1"/>
  </si>
  <si>
    <t xml:space="preserve"> 謝金の単価は、「政府単価方式_人件費単価表」の分野別職位等のランクに応じた標準単価を上限として、経理責任者が当該講師等に係る謝金の役職の妥当性及び時間単価を証明する必要があります</t>
    <rPh sb="24" eb="26">
      <t>ブンヤ</t>
    </rPh>
    <rPh sb="26" eb="27">
      <t>ベツ</t>
    </rPh>
    <rPh sb="27" eb="29">
      <t>ショクイ</t>
    </rPh>
    <rPh sb="29" eb="30">
      <t>トウ</t>
    </rPh>
    <rPh sb="35" eb="36">
      <t>オウ</t>
    </rPh>
    <rPh sb="83" eb="85">
      <t>ヒツヨウ</t>
    </rPh>
    <phoneticPr fontId="1"/>
  </si>
  <si>
    <t>実施コマ数</t>
    <rPh sb="0" eb="2">
      <t>ジッシ</t>
    </rPh>
    <rPh sb="4" eb="5">
      <t>スウ</t>
    </rPh>
    <phoneticPr fontId="1"/>
  </si>
  <si>
    <t>「a)各実施場所で実施する対面形式の講習会」、「b)各実施場所で実施する対面形式の相談会」の全ての実施コマ数のうち、70％以上を「a)各実施場所で実施する対面形式の講習会」の形態とする。</t>
    <phoneticPr fontId="34"/>
  </si>
  <si>
    <t>実施する講座は、以下の規程を遵守することができる。
なお講座は、公募要領「５. 本事業における事業実施団体の要件（１）講習会等の講座の指定」を参照のこと。
ⅰ)＜基本講座＞＜応用講座＞の中から選択して講習会等を行うこと。
ⅱ)＜応用講座＞「①マイナンバーカードの申請方法」について講習会（相談会を含めない）を必ず１コマ以上行うこと。
ⅲ)＜応用講座＞②及び④～⑧の６種類の講座から３種類以上の講座について講習会（相談会は含めない）を行うこと。</t>
    <rPh sb="28" eb="30">
      <t>コウザ</t>
    </rPh>
    <rPh sb="32" eb="34">
      <t>コウボ</t>
    </rPh>
    <rPh sb="34" eb="36">
      <t>ヨウリョウ</t>
    </rPh>
    <rPh sb="71" eb="73">
      <t>サンショウ</t>
    </rPh>
    <phoneticPr fontId="34"/>
  </si>
  <si>
    <t>講習会等の講師は、執行団体が指定する研修を受講し、修了することが可能である。執行団体が定める「利用者向けデジタル活用支援推進事業令和４年度第２次補正予算デジタル活用支援研修実施要領」を遵守すること。なお本事業の地域連携型において、研修免除の措置はありませんのでご留意ください。</t>
    <rPh sb="32" eb="34">
      <t>カノウ</t>
    </rPh>
    <rPh sb="64" eb="66">
      <t>レイワ</t>
    </rPh>
    <rPh sb="67" eb="69">
      <t>ネンド</t>
    </rPh>
    <rPh sb="69" eb="70">
      <t>ダイ</t>
    </rPh>
    <rPh sb="71" eb="72">
      <t>ジ</t>
    </rPh>
    <rPh sb="72" eb="74">
      <t>ホセイ</t>
    </rPh>
    <rPh sb="74" eb="76">
      <t>ヨサン</t>
    </rPh>
    <phoneticPr fontId="34"/>
  </si>
  <si>
    <t>申請者及び講習会等の講師は、講習会等の実施において、「利用者向けデジタル活用支援推進事業令和４年度第２次補正予算デジタル活用支援実施ガイドライン」等を遵守する。</t>
    <rPh sb="49" eb="50">
      <t>ダイ</t>
    </rPh>
    <rPh sb="51" eb="52">
      <t>ジ</t>
    </rPh>
    <rPh sb="52" eb="54">
      <t>ホセイ</t>
    </rPh>
    <rPh sb="54" eb="56">
      <t>ヨサン</t>
    </rPh>
    <phoneticPr fontId="34"/>
  </si>
  <si>
    <t>講習会等の実施場所は、以下の要件をすべて満たす。
ア　10 人程度の受講者が無償で入ることができる場所であること
イ　誰もが利用することができる場所であること
ウ　公共的な場所（例：公民館、図書館、地方公共団体の庁舎、学校、市民ホール、体育館、障害者福祉会館、金融機関、郵便局、その他地方公共団体が所有又は管理している施設等）又は営利を目的としない団体が所有若しくは日常的に管理する施設であること。</t>
    <phoneticPr fontId="34"/>
  </si>
  <si>
    <t>営業行為の禁止
申請者及び講習会等の講師は、講習会等の実施においては、自社、影響力を有する会社 等、または他社の区別にかかわらず、営業活動とみなされる行為は行わないこと。なお、営業活動とみなされる行為については、次に掲げる例を含むがこれに限らない。
＜営業活動とみなされる行為の例＞
ⅰ) 自社又は影響力を有する会社等が提供するサービスへの加入を講習会等への参加するための必須要件とする。
ⅱ) 講習会等の途中で自社又は影響力を有する会社等のアプリケーションのインストールをしなければ、先に進めない設計とする。
ⅲ) 類似のアプリケーションに比べて、自社又は影響力を有する会社等のアプリケーションがいかに優れているかを必要以上に強調し、宣伝する。
ⅳ）講座「オンライン診療の利用方法」において、自社又は影響力を有する会社等が提供するサービスのみを講習会等で扱う。自社又は影響力を有する会社等が提供するサービスを扱う場合に、自社又は影響力を有する会社等が提供するサービスよりも、他社のサービスを扱う時間の方が短い。また自社又は影響力を有する会社等が提供するサービスのアプリのインストールや操作体験などは行うが、他社のサービスについては説明しか行わない。 
ⅴ) 講習会等の参加者に対し、参加の特典として、自社又は影響力を有する会社等の製品購入にあたっての割引やその他の優遇条件を提示する。
ⅵ) 講習会等の実施後に、講師がゼッケンを着用したままで、受講者その他の講習会等の実施会場に居合わせた者が本事業における講習会等の一環で実施しているものと容易に誤解を与えうる状況で、自社又は影響力を有する会社等の製品、サービス、会員登録等を宣伝又は勧誘する。
ⅶ) 講習会の途中で受講者から安価な料金プランについて質問を受けたので、その場でお薦めの料金プランについて回答する。
ⅷ）講習会の教材に料金プランや有料サービスの情報を掲載し、宣伝する。
ⅸ）営業行為の利用有無にかかわらず、講習会の開催に必要最低限度の範囲を超えて個人情報の収集を行う。また講習会の開催後に、収集した個人情報を遅滞なく削除しない。
ⅹ）本事業に採択されたこと及び本事業の名称などを自社又は影響力を有する会社等のホームページ、チラシ、又はノベルティ等に掲載し、営利目的で消費者や取引先に自社又は影響力を有する会社等の宣伝を行うこと。（本事業における受講者の募集、プレスリリースや報道発表など、一般的な周知は含まない。）
xi）目的や形態の如何に関わらず、本事業に係る標準教材や動画コンテンツその他著作物等を、第三者に販売すること。同著作物等を用いて第三者に有償で役務を提供する等の営業行為を行うこと。</t>
    <phoneticPr fontId="34"/>
  </si>
  <si>
    <t>はい</t>
    <phoneticPr fontId="1"/>
  </si>
  <si>
    <t>対面形式の実施コマ数をご記載ください。</t>
    <rPh sb="0" eb="2">
      <t>タイメン</t>
    </rPh>
    <rPh sb="2" eb="4">
      <t>ケイシキ</t>
    </rPh>
    <rPh sb="5" eb="7">
      <t>ジッシ</t>
    </rPh>
    <rPh sb="9" eb="10">
      <t>スウ</t>
    </rPh>
    <rPh sb="12" eb="14">
      <t>キサイ</t>
    </rPh>
    <phoneticPr fontId="1"/>
  </si>
  <si>
    <t>特定市町村のみでの講習会等のコマ数</t>
    <phoneticPr fontId="1"/>
  </si>
  <si>
    <t>地方公共団体の庁舎</t>
    <rPh sb="0" eb="2">
      <t>チホウ</t>
    </rPh>
    <rPh sb="2" eb="6">
      <t>コウキョウダンタイ</t>
    </rPh>
    <rPh sb="7" eb="9">
      <t>チョウシャ</t>
    </rPh>
    <phoneticPr fontId="1"/>
  </si>
  <si>
    <t>地方公共団体が所有または管理している施設等</t>
    <rPh sb="0" eb="2">
      <t>チホウ</t>
    </rPh>
    <rPh sb="2" eb="6">
      <t>コウキョウダンタイ</t>
    </rPh>
    <rPh sb="7" eb="9">
      <t>ショユウ</t>
    </rPh>
    <rPh sb="12" eb="14">
      <t>カンリ</t>
    </rPh>
    <rPh sb="18" eb="21">
      <t>シセツトウ</t>
    </rPh>
    <phoneticPr fontId="1"/>
  </si>
  <si>
    <t>営利目的としない団体が所有若しくは日常的に管理する施設</t>
    <rPh sb="0" eb="2">
      <t>エイリ</t>
    </rPh>
    <rPh sb="2" eb="4">
      <t>モクテキ</t>
    </rPh>
    <rPh sb="8" eb="10">
      <t>ダンタイ</t>
    </rPh>
    <rPh sb="11" eb="13">
      <t>ショユウ</t>
    </rPh>
    <rPh sb="13" eb="14">
      <t>モ</t>
    </rPh>
    <rPh sb="17" eb="20">
      <t>ニチジョウテキ</t>
    </rPh>
    <rPh sb="21" eb="23">
      <t>カンリ</t>
    </rPh>
    <rPh sb="25" eb="27">
      <t>シセツ</t>
    </rPh>
    <phoneticPr fontId="1"/>
  </si>
  <si>
    <t>ⅰ)講習会実施コマ数×3万円</t>
    <rPh sb="2" eb="5">
      <t>コウシュウカイ</t>
    </rPh>
    <rPh sb="5" eb="7">
      <t>ジッシ</t>
    </rPh>
    <rPh sb="9" eb="10">
      <t>スウ</t>
    </rPh>
    <rPh sb="12" eb="14">
      <t>マンエン</t>
    </rPh>
    <phoneticPr fontId="1"/>
  </si>
  <si>
    <t>ア)障害者を対象とした講習会実施コマ数×3万5千円</t>
    <rPh sb="2" eb="5">
      <t>ショウガイシャ</t>
    </rPh>
    <rPh sb="6" eb="8">
      <t>タイショウ</t>
    </rPh>
    <rPh sb="11" eb="14">
      <t>コウシュウカイ</t>
    </rPh>
    <rPh sb="14" eb="16">
      <t>ジッシ</t>
    </rPh>
    <rPh sb="18" eb="19">
      <t>スウ</t>
    </rPh>
    <rPh sb="21" eb="22">
      <t>マン</t>
    </rPh>
    <rPh sb="23" eb="25">
      <t>センエン</t>
    </rPh>
    <phoneticPr fontId="1"/>
  </si>
  <si>
    <t>イ)貸出用スマートフォンを用意した講習会×5千円</t>
    <rPh sb="2" eb="5">
      <t>カシダシヨウ</t>
    </rPh>
    <rPh sb="13" eb="15">
      <t>ヨウイ</t>
    </rPh>
    <rPh sb="17" eb="20">
      <t>コウシュウカイ</t>
    </rPh>
    <rPh sb="22" eb="23">
      <t>セン</t>
    </rPh>
    <rPh sb="23" eb="24">
      <t>エン</t>
    </rPh>
    <phoneticPr fontId="1"/>
  </si>
  <si>
    <t>貸出用スマートフォンを用意した講習会等のコマ数</t>
    <rPh sb="18" eb="19">
      <t>トウ</t>
    </rPh>
    <rPh sb="22" eb="23">
      <t>スウ</t>
    </rPh>
    <phoneticPr fontId="1"/>
  </si>
  <si>
    <t>合計</t>
    <rPh sb="0" eb="2">
      <t>ゴウケイ</t>
    </rPh>
    <phoneticPr fontId="1"/>
  </si>
  <si>
    <t>基本講座</t>
    <rPh sb="0" eb="4">
      <t>キホンコウザ</t>
    </rPh>
    <phoneticPr fontId="1"/>
  </si>
  <si>
    <t>応用講座</t>
    <rPh sb="0" eb="2">
      <t>オウヨウ</t>
    </rPh>
    <rPh sb="2" eb="4">
      <t>コウザ</t>
    </rPh>
    <phoneticPr fontId="1"/>
  </si>
  <si>
    <t>スマートフォン</t>
    <phoneticPr fontId="1"/>
  </si>
  <si>
    <t>貸出用スマートフォン
実機を用意したコマ数</t>
    <rPh sb="0" eb="3">
      <t>カシダシヨウ</t>
    </rPh>
    <rPh sb="11" eb="13">
      <t>ジッキ</t>
    </rPh>
    <rPh sb="14" eb="16">
      <t>ヨウイ</t>
    </rPh>
    <rPh sb="20" eb="21">
      <t>スウ</t>
    </rPh>
    <phoneticPr fontId="1"/>
  </si>
  <si>
    <t>該当</t>
    <rPh sb="0" eb="2">
      <t>ガイトウ</t>
    </rPh>
    <phoneticPr fontId="1"/>
  </si>
  <si>
    <t>スマートフォンの貸出</t>
    <rPh sb="8" eb="10">
      <t>カシダシ</t>
    </rPh>
    <phoneticPr fontId="1"/>
  </si>
  <si>
    <t>【共通】収支計画　＜Excelにてご提出＞</t>
    <rPh sb="2" eb="4">
      <t>シュウシ</t>
    </rPh>
    <rPh sb="4" eb="6">
      <t>ケイカク</t>
    </rPh>
    <phoneticPr fontId="1"/>
  </si>
  <si>
    <t>③マイナポイントの申込方法</t>
    <rPh sb="9" eb="11">
      <t>モウシコミ</t>
    </rPh>
    <rPh sb="11" eb="13">
      <t>ホウホウ</t>
    </rPh>
    <phoneticPr fontId="1"/>
  </si>
  <si>
    <t>　※緑色セルにご入力下さい</t>
    <rPh sb="2" eb="4">
      <t>ミドリイロ</t>
    </rPh>
    <rPh sb="8" eb="10">
      <t>ニュウリョク</t>
    </rPh>
    <rPh sb="10" eb="11">
      <t>クダ</t>
    </rPh>
    <phoneticPr fontId="1"/>
  </si>
  <si>
    <t>　「障害を対象とした講習会」とは、講習会等の実施場所に手話通訳士を確保するなど、具体的に、
　受講者の障害に配慮し、かつ障害者が１人以上受講する講習会をいいます。</t>
    <rPh sb="5" eb="7">
      <t>タイショウ</t>
    </rPh>
    <phoneticPr fontId="1"/>
  </si>
  <si>
    <t>※「ii）一部の講習会等を障害のある方向けに実施」をチェックを付けた場合のみ回答
障害者を対象とした講習会等のコマ数をご記載ください。</t>
    <phoneticPr fontId="34"/>
  </si>
  <si>
    <t>障害者を対象とした講習会を実施する。
※障害者を対象とした講習会の実施する場合は「有」を、実施しない場合は「無」を選択してください。
※「有」を選択した場合、どのような障害者を対象とした講座を実施するかご記載ください。
※「障害者を対象とした講習会」とは、講習会等の実施場所に手話通訳士を確保するなど、具体的に、
　受講者の障害に配慮し、かつ障害者が１人以上受講する講習会をいいます。</t>
    <rPh sb="0" eb="3">
      <t>ショウガイシャ</t>
    </rPh>
    <rPh sb="4" eb="6">
      <t>タイショウ</t>
    </rPh>
    <phoneticPr fontId="34"/>
  </si>
  <si>
    <t>※7-②で「有」を回答した場合のみ、以下どちらかを選択
i）全ての講習会等を障害者を対象に実施
ii）一部の講習会等を障害者を対象に実施</t>
    <rPh sb="6" eb="7">
      <t>ア</t>
    </rPh>
    <rPh sb="9" eb="11">
      <t>カイトウ</t>
    </rPh>
    <rPh sb="13" eb="15">
      <t>バアイ</t>
    </rPh>
    <rPh sb="18" eb="20">
      <t>イカ</t>
    </rPh>
    <rPh sb="25" eb="27">
      <t>センタク</t>
    </rPh>
    <rPh sb="40" eb="41">
      <t>シャ</t>
    </rPh>
    <rPh sb="42" eb="44">
      <t>タイショウ</t>
    </rPh>
    <rPh sb="59" eb="62">
      <t>ショウガイシャ</t>
    </rPh>
    <rPh sb="63" eb="65">
      <t>タイショウ</t>
    </rPh>
    <phoneticPr fontId="34"/>
  </si>
  <si>
    <t>※「ii）一部の講習会等を障害者を対象に実施」をチェックを付けた場合のみ回答
障害者を対象とした講習会等のコマ数をご記載ください。</t>
    <rPh sb="15" eb="16">
      <t>シャ</t>
    </rPh>
    <rPh sb="17" eb="19">
      <t>タイショウ</t>
    </rPh>
    <phoneticPr fontId="34"/>
  </si>
  <si>
    <t>市区町村以下(ビル名まで)
※政令指定都市の場合は区以下から記載</t>
    <rPh sb="0" eb="3">
      <t>シチョウソン</t>
    </rPh>
    <rPh sb="3" eb="5">
      <t>イカ</t>
    </rPh>
    <rPh sb="8" eb="9">
      <t>メイ</t>
    </rPh>
    <rPh sb="14" eb="16">
      <t>セイレイ</t>
    </rPh>
    <rPh sb="16" eb="18">
      <t>シテイ</t>
    </rPh>
    <rPh sb="18" eb="20">
      <t>トシ</t>
    </rPh>
    <rPh sb="21" eb="23">
      <t>バアイ</t>
    </rPh>
    <rPh sb="24" eb="25">
      <t>ク</t>
    </rPh>
    <rPh sb="25" eb="27">
      <t>イカ</t>
    </rPh>
    <rPh sb="29" eb="31">
      <t>キサイ</t>
    </rPh>
    <phoneticPr fontId="1"/>
  </si>
  <si>
    <t>特定市町村
対象フラグ</t>
    <rPh sb="0" eb="2">
      <t>トクテイ</t>
    </rPh>
    <rPh sb="2" eb="5">
      <t>シチョウソン</t>
    </rPh>
    <rPh sb="6" eb="8">
      <t>タイショウ</t>
    </rPh>
    <phoneticPr fontId="1"/>
  </si>
  <si>
    <t>ウ)特定市町村での実施コマ数×2万円</t>
    <rPh sb="2" eb="4">
      <t>トクテイ</t>
    </rPh>
    <rPh sb="4" eb="7">
      <t>シチョウソン</t>
    </rPh>
    <rPh sb="9" eb="11">
      <t>ジッシ</t>
    </rPh>
    <rPh sb="13" eb="14">
      <t>スウ</t>
    </rPh>
    <rPh sb="16" eb="18">
      <t>マンエン</t>
    </rPh>
    <phoneticPr fontId="1"/>
  </si>
  <si>
    <t>特定市町村への旅費または相当の委託費</t>
    <rPh sb="0" eb="2">
      <t>トクテイ</t>
    </rPh>
    <rPh sb="2" eb="5">
      <t>シチョウソン</t>
    </rPh>
    <rPh sb="7" eb="9">
      <t>リョヒ</t>
    </rPh>
    <rPh sb="12" eb="14">
      <t>ソウトウ</t>
    </rPh>
    <rPh sb="15" eb="18">
      <t>イタクヒ</t>
    </rPh>
    <phoneticPr fontId="1"/>
  </si>
  <si>
    <t>【参考】経済産業省　等級単価一覧表　添付の表が見にくい場合は以下URLからご確認ください。</t>
    <rPh sb="1" eb="3">
      <t>サンコウ</t>
    </rPh>
    <rPh sb="4" eb="9">
      <t>ケイザイサンギョウショウ</t>
    </rPh>
    <rPh sb="10" eb="12">
      <t>トウキュウ</t>
    </rPh>
    <rPh sb="12" eb="14">
      <t>タンカ</t>
    </rPh>
    <rPh sb="14" eb="16">
      <t>イチラン</t>
    </rPh>
    <rPh sb="16" eb="17">
      <t>ヒョウ</t>
    </rPh>
    <rPh sb="18" eb="20">
      <t>テンプ</t>
    </rPh>
    <rPh sb="21" eb="22">
      <t>ヒョウ</t>
    </rPh>
    <rPh sb="23" eb="24">
      <t>ミ</t>
    </rPh>
    <rPh sb="27" eb="29">
      <t>バアイ</t>
    </rPh>
    <rPh sb="30" eb="32">
      <t>イカ</t>
    </rPh>
    <rPh sb="38" eb="40">
      <t>カクニン</t>
    </rPh>
    <phoneticPr fontId="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</si>
  <si>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</si>
  <si>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</si>
  <si>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函館市</t>
  </si>
  <si>
    <t>小樽市</t>
  </si>
  <si>
    <t>旭川市</t>
  </si>
  <si>
    <t>室蘭市</t>
  </si>
  <si>
    <t>釧路市</t>
  </si>
  <si>
    <t>帯広市</t>
  </si>
  <si>
    <t>北見市</t>
  </si>
  <si>
    <t>岩見沢市</t>
  </si>
  <si>
    <t>網走市</t>
  </si>
  <si>
    <t>留萌市</t>
  </si>
  <si>
    <t>苫小牧市</t>
  </si>
  <si>
    <t>稚内市</t>
  </si>
  <si>
    <t>美唄市</t>
  </si>
  <si>
    <t>江別市</t>
  </si>
  <si>
    <t>紋別市</t>
  </si>
  <si>
    <t>士別市</t>
  </si>
  <si>
    <t>名寄市</t>
  </si>
  <si>
    <t>根室市</t>
  </si>
  <si>
    <t>千歳市</t>
  </si>
  <si>
    <t>滝川市</t>
  </si>
  <si>
    <t>砂川市</t>
  </si>
  <si>
    <t>深川市</t>
  </si>
  <si>
    <t>富良野市</t>
  </si>
  <si>
    <t>登別市</t>
  </si>
  <si>
    <t>恵庭市</t>
  </si>
  <si>
    <t>伊達市</t>
  </si>
  <si>
    <t>北広島市</t>
  </si>
  <si>
    <t>石狩市</t>
  </si>
  <si>
    <t>北斗市</t>
  </si>
  <si>
    <t>松前町</t>
  </si>
  <si>
    <t>八雲町</t>
  </si>
  <si>
    <t>江差町</t>
  </si>
  <si>
    <t>倶知安町</t>
  </si>
  <si>
    <t>共和町</t>
  </si>
  <si>
    <t>余市町</t>
  </si>
  <si>
    <t>栗山町</t>
  </si>
  <si>
    <t>美幌町</t>
  </si>
  <si>
    <t>斜里町</t>
  </si>
  <si>
    <t>遠軽町</t>
  </si>
  <si>
    <t>浦河町</t>
  </si>
  <si>
    <t>新ひだか町</t>
  </si>
  <si>
    <t>音更町</t>
  </si>
  <si>
    <t>芽室町</t>
  </si>
  <si>
    <t>幕別町</t>
  </si>
  <si>
    <t>足寄町</t>
  </si>
  <si>
    <t>釧路町</t>
  </si>
  <si>
    <t>厚岸町</t>
  </si>
  <si>
    <t>中標津町</t>
  </si>
  <si>
    <t>青森市</t>
  </si>
  <si>
    <t>弘前市</t>
  </si>
  <si>
    <t>八戸市</t>
  </si>
  <si>
    <t>黒石市</t>
  </si>
  <si>
    <t>五所川原市</t>
  </si>
  <si>
    <t>十和田市</t>
  </si>
  <si>
    <t>三沢市</t>
  </si>
  <si>
    <t>むつ市</t>
  </si>
  <si>
    <t>つがる市</t>
  </si>
  <si>
    <t>野辺地町</t>
  </si>
  <si>
    <t>おいらせ町</t>
  </si>
  <si>
    <t>三戸町</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</si>
  <si>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</si>
  <si>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</si>
  <si>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</si>
  <si>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</si>
  <si>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</si>
  <si>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</si>
  <si>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</si>
  <si>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</si>
  <si>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</si>
  <si>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</si>
  <si>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</si>
  <si>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</si>
  <si>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</si>
  <si>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</si>
  <si>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紫波町</t>
  </si>
  <si>
    <t>矢巾町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</si>
  <si>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</si>
  <si>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</si>
  <si>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</si>
  <si>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</si>
  <si>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</si>
  <si>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</si>
  <si>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</si>
  <si>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</si>
  <si>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</si>
  <si>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</si>
  <si>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</si>
  <si>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</si>
  <si>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</si>
  <si>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大河原町</t>
  </si>
  <si>
    <t>亘理町</t>
  </si>
  <si>
    <t>利府町</t>
  </si>
  <si>
    <t>大和町</t>
  </si>
  <si>
    <t>涌谷町</t>
  </si>
  <si>
    <t>南三陸町</t>
  </si>
  <si>
    <t>秋田市</t>
  </si>
  <si>
    <t>能代市</t>
  </si>
  <si>
    <t>横手市</t>
  </si>
  <si>
    <t>大館市</t>
  </si>
  <si>
    <t>男鹿市</t>
  </si>
  <si>
    <t>湯沢市</t>
  </si>
  <si>
    <t>鹿角市</t>
  </si>
  <si>
    <t>由利本荘市</t>
  </si>
  <si>
    <t>潟上市</t>
  </si>
  <si>
    <t>大仙市</t>
  </si>
  <si>
    <t>にかほ市</t>
  </si>
  <si>
    <t>仙北市</t>
  </si>
  <si>
    <t>山形市</t>
  </si>
  <si>
    <t>米沢市</t>
  </si>
  <si>
    <t>鶴岡市</t>
  </si>
  <si>
    <t>酒田市</t>
  </si>
  <si>
    <t>新庄市</t>
  </si>
  <si>
    <t>寒河江市</t>
  </si>
  <si>
    <t>上山市</t>
  </si>
  <si>
    <t>村山市</t>
  </si>
  <si>
    <t>長井市</t>
  </si>
  <si>
    <t>天童市</t>
  </si>
  <si>
    <t>東根市</t>
  </si>
  <si>
    <t>尾花沢市</t>
  </si>
  <si>
    <t>南陽市</t>
  </si>
  <si>
    <t>高畠町</t>
  </si>
  <si>
    <t>三川町</t>
  </si>
  <si>
    <t>庄内町</t>
  </si>
  <si>
    <t>福島市</t>
  </si>
  <si>
    <t>会津若松市</t>
  </si>
  <si>
    <t>郡山市</t>
  </si>
  <si>
    <t>いわき市</t>
  </si>
  <si>
    <t>白河市</t>
  </si>
  <si>
    <t>須賀川市</t>
  </si>
  <si>
    <t>喜多方市</t>
  </si>
  <si>
    <t>相馬市</t>
  </si>
  <si>
    <t>二本松市</t>
  </si>
  <si>
    <t>田村市</t>
  </si>
  <si>
    <t>南相馬市</t>
  </si>
  <si>
    <t>本宮市</t>
  </si>
  <si>
    <t>南会津町</t>
  </si>
  <si>
    <t>会津坂下町</t>
  </si>
  <si>
    <t>矢吹町</t>
  </si>
  <si>
    <t>棚倉町</t>
  </si>
  <si>
    <t>石川町</t>
  </si>
  <si>
    <t>玉川村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</si>
  <si>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</si>
  <si>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</si>
  <si>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</si>
  <si>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</si>
  <si>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</si>
  <si>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</si>
  <si>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</si>
  <si>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</si>
  <si>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</si>
  <si>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</si>
  <si>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</si>
  <si>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</si>
  <si>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</si>
  <si>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</si>
  <si>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</si>
  <si>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</si>
  <si>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</si>
  <si>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</si>
  <si>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</si>
  <si>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</si>
  <si>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</si>
  <si>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</si>
  <si>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</si>
  <si>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</si>
  <si>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</si>
  <si>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桜川市</t>
  </si>
  <si>
    <t>神栖市</t>
  </si>
  <si>
    <t>鉾田市</t>
  </si>
  <si>
    <t>つくばみらい市</t>
  </si>
  <si>
    <t>小美玉市</t>
  </si>
  <si>
    <t>茨城町</t>
  </si>
  <si>
    <t>東海村</t>
  </si>
  <si>
    <t>境町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</si>
  <si>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</si>
  <si>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</si>
  <si>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</si>
  <si>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</si>
  <si>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</si>
  <si>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</si>
  <si>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</si>
  <si>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</si>
  <si>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</si>
  <si>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</si>
  <si>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</si>
  <si>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</si>
  <si>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</si>
  <si>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</si>
  <si>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壬生町</t>
  </si>
  <si>
    <t>前橋市</t>
  </si>
  <si>
    <t>高崎市</t>
  </si>
  <si>
    <t>桐生市</t>
  </si>
  <si>
    <t>伊勢崎市</t>
  </si>
  <si>
    <t>太田市</t>
  </si>
  <si>
    <t>沼田市</t>
  </si>
  <si>
    <t>館林市</t>
  </si>
  <si>
    <t>渋川市</t>
  </si>
  <si>
    <t>藤岡市</t>
  </si>
  <si>
    <t>富岡市</t>
  </si>
  <si>
    <t>安中市</t>
  </si>
  <si>
    <t>みどり市</t>
  </si>
  <si>
    <t>吉岡町</t>
  </si>
  <si>
    <t>東吾妻町</t>
  </si>
  <si>
    <t>玉村町</t>
  </si>
  <si>
    <t>大泉町</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</si>
  <si>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</si>
  <si>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</si>
  <si>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</si>
  <si>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</si>
  <si>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</si>
  <si>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</si>
  <si>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</si>
  <si>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</si>
  <si>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</si>
  <si>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</si>
  <si>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</si>
  <si>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</si>
  <si>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</si>
  <si>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</si>
  <si>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</si>
  <si>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</si>
  <si>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</si>
  <si>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</si>
  <si>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</si>
  <si>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</si>
  <si>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</si>
  <si>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</si>
  <si>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</si>
  <si>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</si>
  <si>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</si>
  <si>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</si>
  <si>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</si>
  <si>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</si>
  <si>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</si>
  <si>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</si>
  <si>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</si>
  <si>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</si>
  <si>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</si>
  <si>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</si>
  <si>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</si>
  <si>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</si>
  <si>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</si>
  <si>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</si>
  <si>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</si>
  <si>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</si>
  <si>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</si>
  <si>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嵐山町</t>
  </si>
  <si>
    <t>上里町</t>
  </si>
  <si>
    <t>寄居町</t>
  </si>
  <si>
    <t>杉戸町</t>
  </si>
  <si>
    <t>銚子市</t>
  </si>
  <si>
    <t>市川市</t>
  </si>
  <si>
    <t>船橋市</t>
  </si>
  <si>
    <t>館山市</t>
  </si>
  <si>
    <t>木更津市</t>
  </si>
  <si>
    <t>松戸市</t>
  </si>
  <si>
    <t>野田市</t>
  </si>
  <si>
    <t>茂原市</t>
  </si>
  <si>
    <t>成田市</t>
  </si>
  <si>
    <t>佐倉市</t>
  </si>
  <si>
    <t>東金市</t>
  </si>
  <si>
    <t>旭市</t>
  </si>
  <si>
    <t>習志野市</t>
  </si>
  <si>
    <t>柏市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</si>
  <si>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</si>
  <si>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</si>
  <si>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</si>
  <si>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</si>
  <si>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</si>
  <si>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</si>
  <si>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</si>
  <si>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</si>
  <si>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</si>
  <si>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</si>
  <si>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</si>
  <si>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</si>
  <si>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</si>
  <si>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</si>
  <si>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</si>
  <si>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匝瑳市</t>
  </si>
  <si>
    <t>香取市</t>
  </si>
  <si>
    <t>山武市</t>
  </si>
  <si>
    <t>いすみ市</t>
  </si>
  <si>
    <t>大網白里市</t>
    <rPh sb="4" eb="5">
      <t>シ</t>
    </rPh>
    <phoneticPr fontId="1"/>
  </si>
  <si>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</si>
  <si>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</si>
  <si>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</si>
  <si>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</si>
  <si>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</si>
  <si>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</si>
  <si>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</si>
  <si>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</si>
  <si>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</si>
  <si>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</si>
  <si>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</si>
  <si>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</si>
  <si>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</si>
  <si>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</si>
  <si>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</si>
  <si>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</si>
  <si>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</si>
  <si>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</si>
  <si>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</si>
  <si>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</si>
  <si>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</si>
  <si>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</si>
  <si>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</si>
  <si>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</si>
  <si>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</si>
  <si>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</si>
  <si>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</si>
  <si>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</si>
  <si>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</si>
  <si>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</si>
  <si>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</si>
  <si>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</si>
  <si>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</si>
  <si>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</si>
  <si>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</si>
  <si>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</si>
  <si>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</si>
  <si>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</si>
  <si>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</si>
  <si>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</si>
  <si>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</si>
  <si>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</si>
  <si>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</si>
  <si>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</si>
  <si>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</si>
  <si>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</si>
  <si>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</si>
  <si>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</si>
  <si>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</si>
  <si>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</si>
  <si>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</si>
  <si>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大島町</t>
  </si>
  <si>
    <t>八丈町</t>
  </si>
  <si>
    <t>横須賀市</t>
  </si>
  <si>
    <t>平塚市</t>
  </si>
  <si>
    <t>鎌倉市</t>
  </si>
  <si>
    <t>藤沢市</t>
  </si>
  <si>
    <t>小田原市</t>
  </si>
  <si>
    <t>茅ヶ崎市</t>
  </si>
  <si>
    <t>逗子市</t>
  </si>
  <si>
    <t>三浦市</t>
  </si>
  <si>
    <t>秦野市</t>
  </si>
  <si>
    <t>厚木市</t>
  </si>
  <si>
    <t>大和市</t>
  </si>
  <si>
    <t>伊勢原市</t>
  </si>
  <si>
    <t>海老名市</t>
  </si>
  <si>
    <t>座間市</t>
  </si>
  <si>
    <t>綾瀬市</t>
  </si>
  <si>
    <t>寒川町</t>
  </si>
  <si>
    <t>二宮町</t>
  </si>
  <si>
    <t>大井町</t>
  </si>
  <si>
    <t>開成町</t>
  </si>
  <si>
    <t>愛川町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</si>
  <si>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</si>
  <si>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</si>
  <si>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</si>
  <si>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</si>
  <si>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</si>
  <si>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</si>
  <si>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</si>
  <si>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</si>
  <si>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</si>
  <si>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</si>
  <si>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</si>
  <si>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</si>
  <si>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</si>
  <si>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</si>
  <si>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</si>
  <si>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</si>
  <si>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</si>
  <si>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</si>
  <si>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</si>
  <si>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津南町</t>
  </si>
  <si>
    <t>富山市</t>
  </si>
  <si>
    <t>高岡市</t>
  </si>
  <si>
    <t>魚津市</t>
  </si>
  <si>
    <t>氷見市</t>
  </si>
  <si>
    <t>滑川市</t>
  </si>
  <si>
    <t>黒部市</t>
  </si>
  <si>
    <t>砺波市</t>
  </si>
  <si>
    <t>小矢部市</t>
  </si>
  <si>
    <t>南砺市</t>
  </si>
  <si>
    <t>射水市</t>
  </si>
  <si>
    <t>入善町</t>
  </si>
  <si>
    <t>金沢市</t>
  </si>
  <si>
    <t>七尾市</t>
  </si>
  <si>
    <t>小松市</t>
  </si>
  <si>
    <t>輪島市</t>
  </si>
  <si>
    <t>珠洲市</t>
  </si>
  <si>
    <t>加賀市</t>
  </si>
  <si>
    <t>羽咋市</t>
  </si>
  <si>
    <t>かほく市</t>
  </si>
  <si>
    <t>白山市</t>
  </si>
  <si>
    <t>野々市市</t>
  </si>
  <si>
    <t>川北町</t>
  </si>
  <si>
    <t>津幡町</t>
  </si>
  <si>
    <t>志賀町</t>
  </si>
  <si>
    <t>中能登町</t>
  </si>
  <si>
    <t>穴水町</t>
  </si>
  <si>
    <t>福井市</t>
  </si>
  <si>
    <t>敦賀市</t>
  </si>
  <si>
    <t>小浜市</t>
  </si>
  <si>
    <t>大野市</t>
  </si>
  <si>
    <t>勝山市</t>
  </si>
  <si>
    <t>鯖江市</t>
  </si>
  <si>
    <t>あわら市</t>
  </si>
  <si>
    <t>越前市</t>
  </si>
  <si>
    <t>坂井市</t>
  </si>
  <si>
    <t>甲府市</t>
  </si>
  <si>
    <t>富士吉田市</t>
  </si>
  <si>
    <t>都留市</t>
  </si>
  <si>
    <t>山梨市</t>
  </si>
  <si>
    <t>韮崎市</t>
  </si>
  <si>
    <t>南アルプス市</t>
  </si>
  <si>
    <t>北杜市</t>
  </si>
  <si>
    <t>甲斐市</t>
  </si>
  <si>
    <t>笛吹市</t>
  </si>
  <si>
    <t>上野原市</t>
  </si>
  <si>
    <t>甲州市</t>
  </si>
  <si>
    <t>中央市</t>
  </si>
  <si>
    <t>身延町</t>
  </si>
  <si>
    <t>昭和町</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</si>
  <si>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</si>
  <si>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</si>
  <si>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</si>
  <si>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</si>
  <si>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</si>
  <si>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</si>
  <si>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</si>
  <si>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</si>
  <si>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</si>
  <si>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</si>
  <si>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</si>
  <si>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</si>
  <si>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</si>
  <si>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</si>
  <si>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</si>
  <si>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</si>
  <si>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</si>
  <si>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</si>
  <si>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</si>
  <si>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軽井沢町</t>
  </si>
  <si>
    <t>下諏訪町</t>
  </si>
  <si>
    <t>箕輪町</t>
  </si>
  <si>
    <t>木曽町</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</si>
  <si>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</si>
  <si>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</si>
  <si>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</si>
  <si>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</si>
  <si>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</si>
  <si>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</si>
  <si>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</si>
  <si>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</si>
  <si>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</si>
  <si>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</si>
  <si>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</si>
  <si>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</si>
  <si>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</si>
  <si>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</si>
  <si>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</si>
  <si>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</si>
  <si>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本巣市</t>
  </si>
  <si>
    <t>郡上市</t>
  </si>
  <si>
    <t>下呂市</t>
  </si>
  <si>
    <t>海津市</t>
  </si>
  <si>
    <t>岐南町</t>
  </si>
  <si>
    <t>養老町</t>
  </si>
  <si>
    <t>垂井町</t>
  </si>
  <si>
    <t>大野町</t>
  </si>
  <si>
    <t>北方町</t>
  </si>
  <si>
    <t>御嵩町</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</si>
  <si>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</si>
  <si>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</si>
  <si>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</si>
  <si>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</si>
  <si>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</si>
  <si>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</si>
  <si>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</si>
  <si>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</si>
  <si>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</si>
  <si>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</si>
  <si>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</si>
  <si>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</si>
  <si>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</si>
  <si>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</si>
  <si>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</si>
  <si>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</si>
  <si>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御前崎市</t>
  </si>
  <si>
    <t>菊川市</t>
  </si>
  <si>
    <t>伊豆の国市</t>
  </si>
  <si>
    <t>牧之原市</t>
  </si>
  <si>
    <t>函南町</t>
  </si>
  <si>
    <t>長泉町</t>
  </si>
  <si>
    <t>吉田町</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</si>
  <si>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</si>
  <si>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</si>
  <si>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</si>
  <si>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</si>
  <si>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</si>
  <si>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</si>
  <si>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</si>
  <si>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</si>
  <si>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</si>
  <si>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</si>
  <si>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</si>
  <si>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</si>
  <si>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</si>
  <si>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</si>
  <si>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</si>
  <si>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</si>
  <si>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</si>
  <si>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</si>
  <si>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</si>
  <si>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</si>
  <si>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</si>
  <si>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</si>
  <si>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</si>
  <si>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</si>
  <si>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</si>
  <si>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</si>
  <si>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</si>
  <si>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</si>
  <si>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</si>
  <si>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</si>
  <si>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</si>
  <si>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</si>
  <si>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</si>
  <si>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</si>
  <si>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</si>
  <si>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</si>
  <si>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</si>
  <si>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</si>
  <si>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</si>
  <si>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扶桑町</t>
  </si>
  <si>
    <t>蟹江町</t>
  </si>
  <si>
    <t>阿久比町</t>
  </si>
  <si>
    <t>東浦町</t>
  </si>
  <si>
    <t>武豊町</t>
  </si>
  <si>
    <t>幸田町</t>
  </si>
  <si>
    <t>津市</t>
  </si>
  <si>
    <t>四日市市</t>
  </si>
  <si>
    <t>伊勢市</t>
  </si>
  <si>
    <t>松阪市</t>
  </si>
  <si>
    <t>桑名市</t>
  </si>
  <si>
    <t>鈴鹿市</t>
  </si>
  <si>
    <t>名張市</t>
  </si>
  <si>
    <t>尾鷲市</t>
  </si>
  <si>
    <t>亀山市</t>
  </si>
  <si>
    <t>鳥羽市</t>
  </si>
  <si>
    <t>熊野市</t>
  </si>
  <si>
    <t>いなべ市</t>
  </si>
  <si>
    <t>志摩市</t>
  </si>
  <si>
    <t>伊賀市</t>
  </si>
  <si>
    <t>東員町</t>
  </si>
  <si>
    <t>菰野町</t>
  </si>
  <si>
    <t>川越町</t>
  </si>
  <si>
    <t>多気町</t>
  </si>
  <si>
    <t>大津市</t>
  </si>
  <si>
    <t>彦根市</t>
  </si>
  <si>
    <t>長浜市</t>
  </si>
  <si>
    <t>近江八幡市</t>
  </si>
  <si>
    <t>草津市</t>
  </si>
  <si>
    <t>守山市</t>
  </si>
  <si>
    <t>栗東市</t>
  </si>
  <si>
    <t>甲賀市</t>
  </si>
  <si>
    <t>野洲市</t>
  </si>
  <si>
    <t>湖南市</t>
  </si>
  <si>
    <t>高島市</t>
  </si>
  <si>
    <t>東近江市</t>
  </si>
  <si>
    <t>福知山市</t>
  </si>
  <si>
    <t>舞鶴市</t>
  </si>
  <si>
    <t>綾部市</t>
  </si>
  <si>
    <t>宇治市</t>
  </si>
  <si>
    <t>宮津市</t>
  </si>
  <si>
    <t>亀岡市</t>
  </si>
  <si>
    <t>城陽市</t>
  </si>
  <si>
    <t>向日市</t>
  </si>
  <si>
    <t>長岡京市</t>
  </si>
  <si>
    <t>八幡市</t>
  </si>
  <si>
    <t>京田辺市</t>
  </si>
  <si>
    <t>京丹後市</t>
  </si>
  <si>
    <t>木津川市</t>
  </si>
  <si>
    <t>久御山町</t>
  </si>
  <si>
    <t>与謝野町</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</si>
  <si>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</si>
  <si>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</si>
  <si>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</si>
  <si>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</si>
  <si>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</si>
  <si>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</si>
  <si>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</si>
  <si>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</si>
  <si>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</si>
  <si>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</si>
  <si>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</si>
  <si>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</si>
  <si>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</si>
  <si>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</si>
  <si>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</si>
  <si>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</si>
  <si>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</si>
  <si>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</si>
  <si>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</si>
  <si>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</si>
  <si>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</si>
  <si>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</si>
  <si>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</si>
  <si>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</si>
  <si>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</si>
  <si>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</si>
  <si>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</si>
  <si>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</si>
  <si>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</si>
  <si>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</si>
  <si>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</si>
  <si>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忠岡町</t>
  </si>
  <si>
    <t>熊取町</t>
  </si>
  <si>
    <t>田尻町</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</si>
  <si>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</si>
  <si>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</si>
  <si>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</si>
  <si>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</si>
  <si>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</si>
  <si>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</si>
  <si>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</si>
  <si>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</si>
  <si>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</si>
  <si>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</si>
  <si>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</si>
  <si>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</si>
  <si>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</si>
  <si>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</si>
  <si>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</si>
  <si>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</si>
  <si>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</si>
  <si>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</si>
  <si>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</si>
  <si>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</si>
  <si>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丹波市</t>
  </si>
  <si>
    <t>南あわじ市</t>
  </si>
  <si>
    <t>朝来市</t>
  </si>
  <si>
    <t>淡路市</t>
  </si>
  <si>
    <t>宍粟市</t>
  </si>
  <si>
    <t>加東市</t>
  </si>
  <si>
    <t>たつの市</t>
  </si>
  <si>
    <t>猪名川町</t>
  </si>
  <si>
    <t>福崎町</t>
  </si>
  <si>
    <t>佐用町</t>
  </si>
  <si>
    <t>新温泉町</t>
  </si>
  <si>
    <t>奈良市</t>
  </si>
  <si>
    <t>大和高田市</t>
  </si>
  <si>
    <t>大和郡山市</t>
  </si>
  <si>
    <t>天理市</t>
  </si>
  <si>
    <t>橿原市</t>
  </si>
  <si>
    <t>桜井市</t>
  </si>
  <si>
    <t>五條市</t>
  </si>
  <si>
    <t>御所市</t>
  </si>
  <si>
    <t>生駒市</t>
  </si>
  <si>
    <t>香芝市</t>
  </si>
  <si>
    <t>葛城市</t>
  </si>
  <si>
    <t>宇陀市</t>
  </si>
  <si>
    <t>斑鳩町</t>
  </si>
  <si>
    <t>田原本町</t>
  </si>
  <si>
    <t>上牧町</t>
  </si>
  <si>
    <t>王寺町</t>
  </si>
  <si>
    <t>和歌山市</t>
  </si>
  <si>
    <t>海南市</t>
  </si>
  <si>
    <t>橋本市</t>
  </si>
  <si>
    <t>有田市</t>
  </si>
  <si>
    <t>御坊市</t>
  </si>
  <si>
    <t>田辺市</t>
  </si>
  <si>
    <t>新宮市</t>
  </si>
  <si>
    <t>紀の川市</t>
  </si>
  <si>
    <t>岩出市</t>
  </si>
  <si>
    <t>かつらぎ町</t>
  </si>
  <si>
    <t>有田川町</t>
  </si>
  <si>
    <t>鳥取市</t>
  </si>
  <si>
    <t>米子市</t>
  </si>
  <si>
    <t>倉吉市</t>
  </si>
  <si>
    <t>境港市</t>
  </si>
  <si>
    <t>琴浦町</t>
  </si>
  <si>
    <t>日吉津村</t>
  </si>
  <si>
    <t>松江市</t>
  </si>
  <si>
    <t>浜田市</t>
  </si>
  <si>
    <t>出雲市</t>
  </si>
  <si>
    <t>益田市</t>
  </si>
  <si>
    <t>大田市</t>
  </si>
  <si>
    <t>安来市</t>
  </si>
  <si>
    <t>江津市</t>
  </si>
  <si>
    <t>雲南市</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</si>
  <si>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</si>
  <si>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</si>
  <si>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</si>
  <si>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</si>
  <si>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</si>
  <si>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</si>
  <si>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</si>
  <si>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</si>
  <si>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</si>
  <si>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</si>
  <si>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</si>
  <si>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</si>
  <si>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</si>
  <si>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</si>
  <si>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</si>
  <si>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呉市</t>
  </si>
  <si>
    <t>竹原市</t>
  </si>
  <si>
    <t>三原市</t>
  </si>
  <si>
    <t>尾道市</t>
  </si>
  <si>
    <t>福山市</t>
  </si>
  <si>
    <t>三次市</t>
  </si>
  <si>
    <t>庄原市</t>
  </si>
  <si>
    <t>大竹市</t>
  </si>
  <si>
    <t>東広島市</t>
  </si>
  <si>
    <t>廿日市市</t>
  </si>
  <si>
    <t>安芸高田市</t>
  </si>
  <si>
    <t>江田島市</t>
  </si>
  <si>
    <t>府中町</t>
  </si>
  <si>
    <t>海田町</t>
  </si>
  <si>
    <t>坂町</t>
  </si>
  <si>
    <t>北広島町</t>
  </si>
  <si>
    <t>世羅町</t>
  </si>
  <si>
    <t>下関市</t>
  </si>
  <si>
    <t>宇部市</t>
  </si>
  <si>
    <t>山口市</t>
  </si>
  <si>
    <t>萩市</t>
  </si>
  <si>
    <t>防府市</t>
  </si>
  <si>
    <t>下松市</t>
  </si>
  <si>
    <t>岩国市</t>
  </si>
  <si>
    <t>光市</t>
  </si>
  <si>
    <t>長門市</t>
  </si>
  <si>
    <t>柳井市</t>
  </si>
  <si>
    <t>美祢市</t>
  </si>
  <si>
    <t>周南市</t>
  </si>
  <si>
    <t>山陽小野田市</t>
  </si>
  <si>
    <t>徳島市</t>
  </si>
  <si>
    <t>鳴門市</t>
  </si>
  <si>
    <t>小松島市</t>
  </si>
  <si>
    <t>阿南市</t>
  </si>
  <si>
    <t>吉野川市</t>
  </si>
  <si>
    <t>阿波市</t>
  </si>
  <si>
    <t>美馬市</t>
  </si>
  <si>
    <t>石井町</t>
  </si>
  <si>
    <t>美波町</t>
  </si>
  <si>
    <t>北島町</t>
  </si>
  <si>
    <t>藍住町</t>
  </si>
  <si>
    <t>上板町</t>
  </si>
  <si>
    <t>東みよし町</t>
  </si>
  <si>
    <t>高松市</t>
  </si>
  <si>
    <t>丸亀市</t>
  </si>
  <si>
    <t>坂出市</t>
  </si>
  <si>
    <t>善通寺市</t>
  </si>
  <si>
    <t>観音寺市</t>
  </si>
  <si>
    <t>さぬき市</t>
  </si>
  <si>
    <t>東かがわ市</t>
  </si>
  <si>
    <t>三豊市</t>
  </si>
  <si>
    <t>土庄町</t>
  </si>
  <si>
    <t>三木町</t>
  </si>
  <si>
    <t>宇多津町</t>
  </si>
  <si>
    <t>綾川町</t>
  </si>
  <si>
    <t>まんのう町</t>
  </si>
  <si>
    <t>松山市</t>
  </si>
  <si>
    <t>今治市</t>
  </si>
  <si>
    <t>宇和島市</t>
  </si>
  <si>
    <t>八幡浜市</t>
  </si>
  <si>
    <t>新居浜市</t>
  </si>
  <si>
    <t>西条市</t>
  </si>
  <si>
    <t>大洲市</t>
  </si>
  <si>
    <t>伊予市</t>
  </si>
  <si>
    <t>四国中央市</t>
  </si>
  <si>
    <t>西予市</t>
  </si>
  <si>
    <t>東温市</t>
  </si>
  <si>
    <t>砥部町</t>
  </si>
  <si>
    <t>鬼北町</t>
  </si>
  <si>
    <t>愛南町</t>
  </si>
  <si>
    <t>高知市</t>
  </si>
  <si>
    <t>室戸市</t>
  </si>
  <si>
    <t>安芸市</t>
  </si>
  <si>
    <t>南国市</t>
  </si>
  <si>
    <t>土佐市</t>
  </si>
  <si>
    <t>須崎市</t>
  </si>
  <si>
    <t>宿毛市</t>
  </si>
  <si>
    <t>土佐清水市</t>
  </si>
  <si>
    <t>四万十市</t>
  </si>
  <si>
    <t>香南市</t>
  </si>
  <si>
    <t>香美市</t>
  </si>
  <si>
    <t>いの町</t>
  </si>
  <si>
    <t>佐川町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</si>
  <si>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</si>
  <si>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</si>
  <si>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</si>
  <si>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</si>
  <si>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</si>
  <si>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</si>
  <si>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</si>
  <si>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</si>
  <si>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</si>
  <si>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</si>
  <si>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</si>
  <si>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</si>
  <si>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</si>
  <si>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</si>
  <si>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</si>
  <si>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</si>
  <si>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</si>
  <si>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</si>
  <si>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</si>
  <si>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</si>
  <si>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</si>
  <si>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</si>
  <si>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</si>
  <si>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</si>
  <si>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</si>
  <si>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</si>
  <si>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</si>
  <si>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</si>
  <si>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</si>
  <si>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志免町</t>
  </si>
  <si>
    <t>新宮町</t>
  </si>
  <si>
    <t>久山町</t>
  </si>
  <si>
    <t>粕屋町</t>
  </si>
  <si>
    <t>水巻町</t>
  </si>
  <si>
    <t>岡垣町</t>
  </si>
  <si>
    <t>遠賀町</t>
  </si>
  <si>
    <t>筑前町</t>
  </si>
  <si>
    <t>大刀洗町</t>
  </si>
  <si>
    <t>大木町</t>
  </si>
  <si>
    <t>苅田町</t>
  </si>
  <si>
    <t>佐賀市</t>
  </si>
  <si>
    <t>唐津市</t>
  </si>
  <si>
    <t>鳥栖市</t>
  </si>
  <si>
    <t>多久市</t>
  </si>
  <si>
    <t>伊万里市</t>
  </si>
  <si>
    <t>武雄市</t>
  </si>
  <si>
    <t>鹿島市</t>
  </si>
  <si>
    <t>小城市</t>
  </si>
  <si>
    <t>嬉野市</t>
  </si>
  <si>
    <t>神埼市</t>
  </si>
  <si>
    <t>吉野ヶ里町</t>
  </si>
  <si>
    <t>基山町</t>
  </si>
  <si>
    <t>江北町</t>
  </si>
  <si>
    <t>白石町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</si>
  <si>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</si>
  <si>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</si>
  <si>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</si>
  <si>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</si>
  <si>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</si>
  <si>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</si>
  <si>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</si>
  <si>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</si>
  <si>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</si>
  <si>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</si>
  <si>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</si>
  <si>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</si>
  <si>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</si>
  <si>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</si>
  <si>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</si>
  <si>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佐々町</t>
  </si>
  <si>
    <t>新上五島町</t>
  </si>
  <si>
    <t>八代市</t>
  </si>
  <si>
    <t>人吉市</t>
  </si>
  <si>
    <t>荒尾市</t>
  </si>
  <si>
    <t>水俣市</t>
  </si>
  <si>
    <t>玉名市</t>
  </si>
  <si>
    <t>山鹿市</t>
  </si>
  <si>
    <t>菊池市</t>
  </si>
  <si>
    <t>宇土市</t>
  </si>
  <si>
    <t>上天草市</t>
  </si>
  <si>
    <t>宇城市</t>
  </si>
  <si>
    <t>阿蘇市</t>
  </si>
  <si>
    <t>天草市</t>
  </si>
  <si>
    <t>合志市</t>
  </si>
  <si>
    <t>大津町</t>
  </si>
  <si>
    <t>菊陽町</t>
  </si>
  <si>
    <t>御船町</t>
  </si>
  <si>
    <t>嘉島町</t>
  </si>
  <si>
    <t>錦町</t>
  </si>
  <si>
    <t>大分市</t>
  </si>
  <si>
    <t>別府市</t>
  </si>
  <si>
    <t>中津市</t>
  </si>
  <si>
    <t>日田市</t>
  </si>
  <si>
    <t>佐伯市</t>
  </si>
  <si>
    <t>臼杵市</t>
  </si>
  <si>
    <t>竹田市</t>
  </si>
  <si>
    <t>豊後高田市</t>
  </si>
  <si>
    <t>杵築市</t>
  </si>
  <si>
    <t>宇佐市</t>
  </si>
  <si>
    <t>豊後大野市</t>
  </si>
  <si>
    <t>国東市</t>
  </si>
  <si>
    <t>日出町</t>
  </si>
  <si>
    <t>玖珠町</t>
  </si>
  <si>
    <t>宮崎市</t>
  </si>
  <si>
    <t>都城市</t>
  </si>
  <si>
    <t>延岡市</t>
  </si>
  <si>
    <t>日南市</t>
  </si>
  <si>
    <t>小林市</t>
  </si>
  <si>
    <t>日向市</t>
  </si>
  <si>
    <t>串間市</t>
  </si>
  <si>
    <t>西都市</t>
  </si>
  <si>
    <t>国富町</t>
  </si>
  <si>
    <t>高鍋町</t>
  </si>
  <si>
    <t>門川町</t>
  </si>
  <si>
    <t>高千穂町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</si>
  <si>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</si>
  <si>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</si>
  <si>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</si>
  <si>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</si>
  <si>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</si>
  <si>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</si>
  <si>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</si>
  <si>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</si>
  <si>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</si>
  <si>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</si>
  <si>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</si>
  <si>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</si>
  <si>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</si>
  <si>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</si>
  <si>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</si>
  <si>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</si>
  <si>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</si>
  <si>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</si>
  <si>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</si>
  <si>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さつま町</t>
  </si>
  <si>
    <t>屋久島町</t>
  </si>
  <si>
    <t>徳之島町</t>
  </si>
  <si>
    <t>和泊町</t>
  </si>
  <si>
    <t>那覇市</t>
  </si>
  <si>
    <t>宜野湾市</t>
  </si>
  <si>
    <t>石垣市</t>
  </si>
  <si>
    <t>浦添市</t>
  </si>
  <si>
    <t>名護市</t>
  </si>
  <si>
    <t>糸満市</t>
  </si>
  <si>
    <t>沖縄市</t>
  </si>
  <si>
    <t>豊見城市</t>
  </si>
  <si>
    <t>うるま市</t>
  </si>
  <si>
    <t>宮古島市</t>
  </si>
  <si>
    <t>南城市</t>
  </si>
  <si>
    <t>国頭村</t>
  </si>
  <si>
    <t>本部町</t>
  </si>
  <si>
    <t>読谷村</t>
  </si>
  <si>
    <t>北谷町</t>
  </si>
  <si>
    <t>北中城村</t>
  </si>
  <si>
    <t>中城村</t>
  </si>
  <si>
    <t>西原町</t>
  </si>
  <si>
    <t>与那原町</t>
  </si>
  <si>
    <t>南風原町</t>
  </si>
  <si>
    <t>久米島町</t>
  </si>
  <si>
    <t>八重瀬町</t>
  </si>
  <si>
    <t>北海道</t>
    <phoneticPr fontId="1"/>
  </si>
  <si>
    <t>北海道_</t>
    <phoneticPr fontId="1"/>
  </si>
  <si>
    <t>札幌市中央区</t>
  </si>
  <si>
    <t>さっぽろしちゅうおうく</t>
  </si>
  <si>
    <t>札幌市北区</t>
  </si>
  <si>
    <t>さっぽろしきたく</t>
  </si>
  <si>
    <t>札幌市東区</t>
  </si>
  <si>
    <t>さっぽろしひがしく</t>
  </si>
  <si>
    <t>札幌市白石区</t>
  </si>
  <si>
    <t>さっぽろししろいしく</t>
  </si>
  <si>
    <t>札幌市豊平区</t>
  </si>
  <si>
    <t>さっぽろしとよひらく</t>
  </si>
  <si>
    <t>札幌市南区</t>
  </si>
  <si>
    <t>さっぽろしみなみく</t>
  </si>
  <si>
    <t>札幌市西区</t>
  </si>
  <si>
    <t>さっぽろしにしく</t>
  </si>
  <si>
    <t>札幌市厚別区</t>
  </si>
  <si>
    <t>さっぽろしあつべつく</t>
  </si>
  <si>
    <t>札幌市手稲区</t>
  </si>
  <si>
    <t>さっぽろしていねく</t>
  </si>
  <si>
    <t>札幌市清田区</t>
  </si>
  <si>
    <t>さっぽろしきよたく</t>
  </si>
  <si>
    <t>仙台市青葉区</t>
  </si>
  <si>
    <t>せんだいしあおばく</t>
  </si>
  <si>
    <t>仙台市宮城野区</t>
  </si>
  <si>
    <t>せんだいしみやぎのく</t>
  </si>
  <si>
    <t>仙台市若林区</t>
  </si>
  <si>
    <t>せんだいしわかばやしく</t>
  </si>
  <si>
    <t>仙台市太白区</t>
  </si>
  <si>
    <t>せんだいしたいはくく</t>
  </si>
  <si>
    <t>仙台市泉区</t>
  </si>
  <si>
    <t>せんだいしいずみく</t>
  </si>
  <si>
    <t>さいたま市西区</t>
  </si>
  <si>
    <t>さいたましにしく</t>
  </si>
  <si>
    <t>さいたま市北区</t>
  </si>
  <si>
    <t>さいたましきたく</t>
  </si>
  <si>
    <t>さいたま市大宮区</t>
  </si>
  <si>
    <t>さいたましおおみやく</t>
  </si>
  <si>
    <t>さいたま市見沼区</t>
  </si>
  <si>
    <t>さいたましみぬまく</t>
  </si>
  <si>
    <t>さいたま市中央区</t>
  </si>
  <si>
    <t>さいたましちゅうおうく</t>
  </si>
  <si>
    <t>さいたま市桜区</t>
  </si>
  <si>
    <t>さいたましさくらく</t>
  </si>
  <si>
    <t>さいたま市浦和区</t>
  </si>
  <si>
    <t>さいたましうらわく</t>
  </si>
  <si>
    <t>さいたま市南区</t>
  </si>
  <si>
    <t>さいたましみなみく</t>
  </si>
  <si>
    <t>さいたま市緑区</t>
  </si>
  <si>
    <t>さいたましみどりく</t>
  </si>
  <si>
    <t>さいたま市岩槻区</t>
  </si>
  <si>
    <t>さいたましいわつきく</t>
  </si>
  <si>
    <t>千葉市中央区</t>
  </si>
  <si>
    <t>ちばしちゅうおうく</t>
  </si>
  <si>
    <t>千葉市花見川区</t>
  </si>
  <si>
    <t>ちばしはなみがわく</t>
  </si>
  <si>
    <t>千葉市稲毛区</t>
  </si>
  <si>
    <t>ちばしいなげく</t>
  </si>
  <si>
    <t>千葉市若葉区</t>
  </si>
  <si>
    <t>ちばしわかばく</t>
  </si>
  <si>
    <t>千葉市緑区</t>
  </si>
  <si>
    <t>ちばしみどりく</t>
  </si>
  <si>
    <t>千葉市美浜区</t>
  </si>
  <si>
    <t>ちばしみはまく</t>
  </si>
  <si>
    <t>横浜市鶴見区</t>
  </si>
  <si>
    <t>よこはましつるみく</t>
  </si>
  <si>
    <t>横浜市神奈川区</t>
  </si>
  <si>
    <t>よこはましかながわく</t>
  </si>
  <si>
    <t>横浜市西区</t>
  </si>
  <si>
    <t>よこはましにしく</t>
  </si>
  <si>
    <t>横浜市中区</t>
  </si>
  <si>
    <t>よこはましなかく</t>
  </si>
  <si>
    <t>横浜市南区</t>
  </si>
  <si>
    <t>よこはましみなみく</t>
  </si>
  <si>
    <t>横浜市保土ケ谷区</t>
  </si>
  <si>
    <t>よこはましほどがやく</t>
  </si>
  <si>
    <t>横浜市磯子区</t>
  </si>
  <si>
    <t>よこはましいそごく</t>
  </si>
  <si>
    <t>横浜市金沢区</t>
  </si>
  <si>
    <t>よこはましかなざわく</t>
  </si>
  <si>
    <t>横浜市港北区</t>
  </si>
  <si>
    <t>よこはましこうほくく</t>
  </si>
  <si>
    <t>横浜市戸塚区</t>
  </si>
  <si>
    <t>よこはましとつかく</t>
  </si>
  <si>
    <t>横浜市港南区</t>
  </si>
  <si>
    <t>よこはましこうなんく</t>
  </si>
  <si>
    <t>横浜市旭区</t>
  </si>
  <si>
    <t>よこはましあさひく</t>
  </si>
  <si>
    <t>横浜市緑区</t>
  </si>
  <si>
    <t>よこはましみどりく</t>
  </si>
  <si>
    <t>横浜市瀬谷区</t>
  </si>
  <si>
    <t>よこはましせやく</t>
  </si>
  <si>
    <t>横浜市栄区</t>
  </si>
  <si>
    <t>よこはましさかえく</t>
  </si>
  <si>
    <t>横浜市泉区</t>
  </si>
  <si>
    <t>よこはましいずみく</t>
  </si>
  <si>
    <t>横浜市青葉区</t>
  </si>
  <si>
    <t>よこはましあおばく</t>
  </si>
  <si>
    <t>横浜市都筑区</t>
  </si>
  <si>
    <t>よこはましつづきく</t>
  </si>
  <si>
    <t>川崎市川崎区</t>
  </si>
  <si>
    <t>かわさきしかわさきく</t>
  </si>
  <si>
    <t>川崎市幸区</t>
  </si>
  <si>
    <t>かわさきしさいわいく</t>
  </si>
  <si>
    <t>川崎市中原区</t>
  </si>
  <si>
    <t>かわさきしなかはらく</t>
  </si>
  <si>
    <t>川崎市高津区</t>
  </si>
  <si>
    <t>かわさきしたかつく</t>
  </si>
  <si>
    <t>川崎市多摩区</t>
  </si>
  <si>
    <t>かわさきしたまく</t>
  </si>
  <si>
    <t>川崎市宮前区</t>
  </si>
  <si>
    <t>かわさきしみやまえく</t>
  </si>
  <si>
    <t>川崎市麻生区</t>
  </si>
  <si>
    <t>かわさきしあさおく</t>
  </si>
  <si>
    <t>相模原市緑区</t>
    <rPh sb="0" eb="4">
      <t>サガミハラシ</t>
    </rPh>
    <rPh sb="4" eb="6">
      <t>ミドリク</t>
    </rPh>
    <phoneticPr fontId="45"/>
  </si>
  <si>
    <t>さがみはらしみどりく</t>
    <phoneticPr fontId="45"/>
  </si>
  <si>
    <t>相模原市中央区</t>
    <rPh sb="0" eb="4">
      <t>サガミハラシ</t>
    </rPh>
    <rPh sb="4" eb="7">
      <t>チュウオウク</t>
    </rPh>
    <phoneticPr fontId="45"/>
  </si>
  <si>
    <t>さがみはらしちゅうおうく</t>
    <phoneticPr fontId="45"/>
  </si>
  <si>
    <t>相模原市南区</t>
    <rPh sb="0" eb="4">
      <t>サガミハラシ</t>
    </rPh>
    <rPh sb="4" eb="6">
      <t>ミナミク</t>
    </rPh>
    <phoneticPr fontId="45"/>
  </si>
  <si>
    <t>さがみはらしみなみく</t>
    <phoneticPr fontId="45"/>
  </si>
  <si>
    <t>新潟市北区</t>
  </si>
  <si>
    <t>にいがたしきたく</t>
  </si>
  <si>
    <t>新潟市東区</t>
  </si>
  <si>
    <t>にいがたしひがしく</t>
  </si>
  <si>
    <t>新潟市中央区</t>
  </si>
  <si>
    <t>にいがたしちゅうおうく</t>
  </si>
  <si>
    <t>新潟市江南区</t>
  </si>
  <si>
    <t>にいがたしこうなんく</t>
  </si>
  <si>
    <t>新潟市秋葉区</t>
  </si>
  <si>
    <t>にいがたしあきはく</t>
  </si>
  <si>
    <t>新潟市南区</t>
  </si>
  <si>
    <t>にいがたしみなみく</t>
  </si>
  <si>
    <t>新潟市西区</t>
  </si>
  <si>
    <t>にいがたしにしく</t>
  </si>
  <si>
    <t>新潟市西蒲区</t>
  </si>
  <si>
    <t>にいがたしにしかんく</t>
  </si>
  <si>
    <t>静岡市葵区</t>
  </si>
  <si>
    <t>しずおかしあおいく</t>
  </si>
  <si>
    <t>静岡市駿河区</t>
  </si>
  <si>
    <t>しずおかしするがく</t>
  </si>
  <si>
    <t>静岡市清水区</t>
  </si>
  <si>
    <t>しずおかししみずく</t>
  </si>
  <si>
    <t>浜松市中央区</t>
    <rPh sb="3" eb="6">
      <t>チュウオウク</t>
    </rPh>
    <phoneticPr fontId="45"/>
  </si>
  <si>
    <t>はままつしちゅうおうく</t>
    <phoneticPr fontId="45"/>
  </si>
  <si>
    <t>R6.1.1施行</t>
    <rPh sb="6" eb="8">
      <t>セコウ</t>
    </rPh>
    <phoneticPr fontId="45"/>
  </si>
  <si>
    <t>浜松市浜名区</t>
    <rPh sb="4" eb="5">
      <t>ナ</t>
    </rPh>
    <phoneticPr fontId="45"/>
  </si>
  <si>
    <t>はままつしはまなく</t>
    <phoneticPr fontId="45"/>
  </si>
  <si>
    <t>浜松市天竜区</t>
  </si>
  <si>
    <t>はままつしてんりゅうく</t>
  </si>
  <si>
    <t>名古屋市千種区</t>
  </si>
  <si>
    <t>なごやしちくさく</t>
  </si>
  <si>
    <t>名古屋市東区</t>
  </si>
  <si>
    <t>なごやしひがしく</t>
  </si>
  <si>
    <t>名古屋市北区</t>
  </si>
  <si>
    <t>なごやしきたく</t>
  </si>
  <si>
    <t>名古屋市西区</t>
  </si>
  <si>
    <t>なごやしにしく</t>
  </si>
  <si>
    <t>名古屋市中村区</t>
  </si>
  <si>
    <t>なごやしなかむらく</t>
  </si>
  <si>
    <t>名古屋市中区</t>
  </si>
  <si>
    <t>なごやしなかく</t>
  </si>
  <si>
    <t>名古屋市昭和区</t>
  </si>
  <si>
    <t>なごやししょうわく</t>
  </si>
  <si>
    <t>名古屋市瑞穂区</t>
  </si>
  <si>
    <t>なごやしみずほく</t>
  </si>
  <si>
    <t>名古屋市熱田区</t>
  </si>
  <si>
    <t>なごやしあつたく</t>
  </si>
  <si>
    <t>名古屋市中川区</t>
  </si>
  <si>
    <t>なごやしなかがわく</t>
  </si>
  <si>
    <t>名古屋市港区</t>
  </si>
  <si>
    <t>なごやしみなとく</t>
  </si>
  <si>
    <t>名古屋市南区</t>
  </si>
  <si>
    <t>なごやしみなみく</t>
  </si>
  <si>
    <t>名古屋市守山区</t>
  </si>
  <si>
    <t>なごやしもりやまく</t>
  </si>
  <si>
    <t>名古屋市緑区</t>
  </si>
  <si>
    <t>なごやしみどりく</t>
  </si>
  <si>
    <t>名古屋市名東区</t>
  </si>
  <si>
    <t>なごやしめいとうく</t>
  </si>
  <si>
    <t>名古屋市天白区</t>
  </si>
  <si>
    <t>なごやしてんぱくく</t>
  </si>
  <si>
    <t>京都市北区</t>
  </si>
  <si>
    <t>きょうとしきたく</t>
  </si>
  <si>
    <t>京都市上京区</t>
  </si>
  <si>
    <t>きょうとしかみぎょうく</t>
  </si>
  <si>
    <t>京都市左京区</t>
  </si>
  <si>
    <t>きょうとしさきょうく</t>
  </si>
  <si>
    <t>京都市中京区</t>
  </si>
  <si>
    <t>きょうとしなかぎょうく</t>
  </si>
  <si>
    <t>京都市東山区</t>
  </si>
  <si>
    <t>きょうとしひがしやまく</t>
  </si>
  <si>
    <t>京都市下京区</t>
  </si>
  <si>
    <t>きょうとししもぎょうく</t>
  </si>
  <si>
    <t>京都市南区</t>
  </si>
  <si>
    <t>きょうとしみなみく</t>
  </si>
  <si>
    <t>京都市右京区</t>
  </si>
  <si>
    <t>きょうとしうきょうく</t>
  </si>
  <si>
    <t>京都市伏見区</t>
  </si>
  <si>
    <t>きょうとしふしみく</t>
  </si>
  <si>
    <t>京都市山科区</t>
  </si>
  <si>
    <t>きょうとしやましなく</t>
  </si>
  <si>
    <t>京都市西京区</t>
  </si>
  <si>
    <t>きょうとしにしきょうく</t>
  </si>
  <si>
    <t>大阪市都島区</t>
  </si>
  <si>
    <t>おおさかしみやこじまく</t>
  </si>
  <si>
    <t>大阪市福島区</t>
  </si>
  <si>
    <t>おおさかしふくしまく</t>
  </si>
  <si>
    <t>大阪市此花区</t>
  </si>
  <si>
    <t>おおさかしこのはなく</t>
  </si>
  <si>
    <t>大阪市西区</t>
  </si>
  <si>
    <t>おおさかしにしく</t>
  </si>
  <si>
    <t>大阪市港区</t>
  </si>
  <si>
    <t>おおさかしみなとく</t>
  </si>
  <si>
    <t>大阪市大正区</t>
  </si>
  <si>
    <t>おおさかしたいしょうく</t>
  </si>
  <si>
    <t>大阪市天王寺区</t>
  </si>
  <si>
    <t>おおさかしてんのうじく</t>
  </si>
  <si>
    <t>大阪市浪速区</t>
  </si>
  <si>
    <t>おおさかしなにわく</t>
  </si>
  <si>
    <t>大阪市西淀川区</t>
  </si>
  <si>
    <t>おおさかしにしよどがわく</t>
  </si>
  <si>
    <t>大阪市東淀川区</t>
  </si>
  <si>
    <t>おおさかしひがしよどがわく</t>
  </si>
  <si>
    <t>大阪市東成区</t>
  </si>
  <si>
    <t>おおさかしひがしなりく</t>
  </si>
  <si>
    <t>大阪市生野区</t>
  </si>
  <si>
    <t>おおさかしいくのく</t>
  </si>
  <si>
    <t>大阪市旭区</t>
  </si>
  <si>
    <t>おおさかしあさひく</t>
  </si>
  <si>
    <t>大阪市城東区</t>
  </si>
  <si>
    <t>おおさかしじょうとうく</t>
  </si>
  <si>
    <t>大阪市阿倍野区</t>
  </si>
  <si>
    <t>おおさかしあべのく</t>
  </si>
  <si>
    <t>大阪市住吉区</t>
  </si>
  <si>
    <t>おおさかしすみよしく</t>
  </si>
  <si>
    <t>大阪市東住吉区</t>
  </si>
  <si>
    <t>おおさかしひがしすみよしく</t>
  </si>
  <si>
    <t>大阪市西成区</t>
  </si>
  <si>
    <t>おおさかしにしなりく</t>
  </si>
  <si>
    <t>大阪市淀川区</t>
  </si>
  <si>
    <t>おおさかしよどがわく</t>
  </si>
  <si>
    <t>大阪市鶴見区</t>
  </si>
  <si>
    <t>おおさかしつるみく</t>
  </si>
  <si>
    <t>大阪市住之江区</t>
  </si>
  <si>
    <t>おおさかしすみのえく</t>
  </si>
  <si>
    <t>大阪市平野区</t>
  </si>
  <si>
    <t>おおさかしひらのく</t>
  </si>
  <si>
    <t>大阪市北区</t>
  </si>
  <si>
    <t>おおさかしきたく</t>
  </si>
  <si>
    <t>大阪市中央区</t>
  </si>
  <si>
    <t>おおさかしちゅうおうく</t>
  </si>
  <si>
    <t>堺市堺区</t>
  </si>
  <si>
    <t>さかいしさかいく</t>
  </si>
  <si>
    <t>堺市中区</t>
  </si>
  <si>
    <t>さかいしなかく</t>
  </si>
  <si>
    <t>堺市東区</t>
  </si>
  <si>
    <t>さかいしひがしく</t>
  </si>
  <si>
    <t>堺市西区</t>
  </si>
  <si>
    <t>さかいしにしく</t>
  </si>
  <si>
    <t>堺市南区</t>
  </si>
  <si>
    <t>さかいしみなみく</t>
  </si>
  <si>
    <t>堺市北区</t>
  </si>
  <si>
    <t>さかいしきたく</t>
  </si>
  <si>
    <t>堺市美原区</t>
  </si>
  <si>
    <t>さかいしみはらく</t>
  </si>
  <si>
    <t>神戸市東灘区</t>
  </si>
  <si>
    <t>こうべしひがしなだく</t>
  </si>
  <si>
    <t>神戸市灘区</t>
  </si>
  <si>
    <t>こうべしなだく</t>
  </si>
  <si>
    <t>神戸市兵庫区</t>
  </si>
  <si>
    <t>こうべしひょうごく</t>
  </si>
  <si>
    <t>神戸市長田区</t>
  </si>
  <si>
    <t>こうべしながたく</t>
  </si>
  <si>
    <t>神戸市須磨区</t>
  </si>
  <si>
    <t>こうべしすまく</t>
  </si>
  <si>
    <t>神戸市垂水区</t>
  </si>
  <si>
    <t>こうべしたるみく</t>
  </si>
  <si>
    <t>神戸市北区</t>
  </si>
  <si>
    <t>こうべしきたく</t>
  </si>
  <si>
    <t>神戸市中央区</t>
  </si>
  <si>
    <t>こうべしちゅうおうく</t>
  </si>
  <si>
    <t>神戸市西区</t>
  </si>
  <si>
    <t>こうべしにしく</t>
  </si>
  <si>
    <t>岡山市北区</t>
  </si>
  <si>
    <t>おかやましきたく</t>
  </si>
  <si>
    <t>岡山市中区</t>
  </si>
  <si>
    <t>おかやましなかく</t>
  </si>
  <si>
    <t>岡山市東区</t>
  </si>
  <si>
    <t>おかやましひがしく</t>
  </si>
  <si>
    <t>岡山市南区</t>
  </si>
  <si>
    <t>おかやましみなみく</t>
  </si>
  <si>
    <t>広島市中区</t>
  </si>
  <si>
    <t>ひろしましなかく</t>
  </si>
  <si>
    <t>広島市東区</t>
  </si>
  <si>
    <t>ひろしましひがしく</t>
  </si>
  <si>
    <t>広島市南区</t>
  </si>
  <si>
    <t>ひろしましみなみく</t>
  </si>
  <si>
    <t>広島市西区</t>
  </si>
  <si>
    <t>ひろしましにしく</t>
  </si>
  <si>
    <t>広島市安佐南区</t>
  </si>
  <si>
    <t>ひろしましあさみなみく</t>
  </si>
  <si>
    <t>広島市安佐北区</t>
  </si>
  <si>
    <t>ひろしましあさきたく</t>
  </si>
  <si>
    <t>広島市安芸区</t>
  </si>
  <si>
    <t>ひろしましあきく</t>
  </si>
  <si>
    <t>広島市佐伯区</t>
  </si>
  <si>
    <t>ひろしましさえきく</t>
  </si>
  <si>
    <t>北九州市門司区</t>
  </si>
  <si>
    <t>きたきゅうしゅうしもじく</t>
  </si>
  <si>
    <t>北九州市若松区</t>
  </si>
  <si>
    <t>きたきゅうしゅうしわかまつく</t>
  </si>
  <si>
    <t>北九州市戸畑区</t>
  </si>
  <si>
    <t>きたきゅうしゅうしとばたく</t>
  </si>
  <si>
    <t>北九州市小倉北区</t>
  </si>
  <si>
    <t>きたきゅうしゅうしこくらきたく</t>
  </si>
  <si>
    <t>北九州市小倉南区</t>
  </si>
  <si>
    <t>きたきゅうしゅうしこくらみなみく</t>
  </si>
  <si>
    <t>北九州市八幡東区</t>
  </si>
  <si>
    <t>きたきゅうしゅうしやはたひがしく</t>
  </si>
  <si>
    <t>北九州市八幡西区</t>
  </si>
  <si>
    <t>きたきゅうしゅうしやはたにしく</t>
  </si>
  <si>
    <t>福岡市東区</t>
  </si>
  <si>
    <t>ふくおかしひがしく</t>
  </si>
  <si>
    <t>福岡市博多区</t>
  </si>
  <si>
    <t>ふくおかしはかたく</t>
  </si>
  <si>
    <t>福岡市中央区</t>
  </si>
  <si>
    <t>ふくおかしちゅうおうく</t>
  </si>
  <si>
    <t>福岡市南区</t>
  </si>
  <si>
    <t>ふくおかしみなみく</t>
  </si>
  <si>
    <t>福岡市西区</t>
  </si>
  <si>
    <t>ふくおかしにしく</t>
  </si>
  <si>
    <t>福岡市城南区</t>
  </si>
  <si>
    <t>ふくおかしじょうなんく</t>
  </si>
  <si>
    <t>福岡市早良区</t>
  </si>
  <si>
    <t>ふくおかしさわらく</t>
  </si>
  <si>
    <t>熊本市中央区</t>
    <rPh sb="0" eb="3">
      <t>クマモトシ</t>
    </rPh>
    <rPh sb="3" eb="6">
      <t>チュウオウク</t>
    </rPh>
    <phoneticPr fontId="45"/>
  </si>
  <si>
    <t>くまもとしちゅうおうく</t>
    <phoneticPr fontId="45"/>
  </si>
  <si>
    <t>熊本市東区</t>
    <rPh sb="0" eb="3">
      <t>クマモトシ</t>
    </rPh>
    <rPh sb="3" eb="5">
      <t>ヒガシク</t>
    </rPh>
    <phoneticPr fontId="45"/>
  </si>
  <si>
    <t>くまもとしひがしく</t>
    <phoneticPr fontId="45"/>
  </si>
  <si>
    <t>熊本市西区</t>
    <rPh sb="0" eb="3">
      <t>クマモトシ</t>
    </rPh>
    <rPh sb="3" eb="5">
      <t>ニシク</t>
    </rPh>
    <phoneticPr fontId="45"/>
  </si>
  <si>
    <t>くまもとしにしく</t>
    <phoneticPr fontId="45"/>
  </si>
  <si>
    <t>熊本市南区</t>
    <rPh sb="0" eb="3">
      <t>クマモトシ</t>
    </rPh>
    <rPh sb="3" eb="5">
      <t>ミナミク</t>
    </rPh>
    <phoneticPr fontId="45"/>
  </si>
  <si>
    <t>くまもとしみなみく</t>
    <phoneticPr fontId="45"/>
  </si>
  <si>
    <t>熊本市北区</t>
    <rPh sb="0" eb="3">
      <t>クマモトシ</t>
    </rPh>
    <rPh sb="3" eb="5">
      <t>キタク</t>
    </rPh>
    <phoneticPr fontId="45"/>
  </si>
  <si>
    <t>くまもとしきたく</t>
    <phoneticPr fontId="45"/>
  </si>
  <si>
    <t>事務局確認用の項目となりますので、事業実施団体様のご確認は不要です。</t>
    <rPh sb="0" eb="3">
      <t>ジムキョク</t>
    </rPh>
    <rPh sb="3" eb="5">
      <t>カクニン</t>
    </rPh>
    <rPh sb="5" eb="6">
      <t>ヨウ</t>
    </rPh>
    <rPh sb="7" eb="9">
      <t>コウモク</t>
    </rPh>
    <rPh sb="17" eb="23">
      <t>ジギョウジッシダンタイ</t>
    </rPh>
    <rPh sb="23" eb="24">
      <t>ヨウ</t>
    </rPh>
    <rPh sb="26" eb="28">
      <t>カクニン</t>
    </rPh>
    <rPh sb="29" eb="31">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</si>
</sst>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4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color theme="0"/>
      <name val="Meiryo UI"/>
      <family val="3"/>
      <charset val="128"/>
    </font>
    <font>
      <sz val="11"/>
      <color theme="0" tint="-0.14999847407452621"/>
      <name val="Meiryo UI"/>
      <family val="3"/>
      <charset val="128"/>
    </font>
    <font>
      <sz val="11"/>
      <name val="Meiryo UI"/>
      <family val="3"/>
      <charset val="128"/>
    </font>
    <font>
      <sz val="11"/>
      <color rgb="FFFF0000"/>
      <name val="Meiryo UI"/>
      <family val="3"/>
      <charset val="128"/>
    </font>
    <font>
      <u/>
      <sz val="11"/>
      <color theme="1"/>
      <name val="Meiryo UI"/>
      <family val="3"/>
      <charset val="128"/>
    </font>
    <font>
      <sz val="11"/>
      <color theme="1"/>
      <name val="游ゴシック"/>
      <family val="2"/>
      <charset val="128"/>
      <scheme val="minor"/>
    </font>
    <font>
      <sz val="11"/>
      <color rgb="FF000000"/>
      <name val="Meiryo UI"/>
      <family val="3"/>
      <charset val="128"/>
    </font>
    <font>
      <sz val="11"/>
      <color rgb="FFC00000"/>
      <name val="Meiryo UI"/>
      <family val="3"/>
      <charset val="128"/>
    </font>
    <font>
      <b/>
      <sz val="11"/>
      <color theme="0"/>
      <name val="Meiryo UI"/>
      <family val="3"/>
      <charset val="128"/>
    </font>
    <font>
      <sz val="11"/>
      <color rgb="FFC00000"/>
      <name val="Meiryo UI"/>
      <family val="3"/>
    </font>
    <font>
      <sz val="11"/>
      <color theme="1"/>
      <name val="Yu Gothic UI"/>
      <family val="3"/>
      <charset val="128"/>
    </font>
    <font>
      <sz val="12"/>
      <color theme="1"/>
      <name val="Yu Gothic UI"/>
      <family val="3"/>
      <charset val="128"/>
    </font>
    <font>
      <sz val="11"/>
      <color theme="0"/>
      <name val="Yu Gothic UI"/>
      <family val="3"/>
      <charset val="128"/>
    </font>
    <font>
      <sz val="11"/>
      <color rgb="FFFF0000"/>
      <name val="Yu Gothic UI"/>
      <family val="3"/>
      <charset val="128"/>
    </font>
    <font>
      <u/>
      <sz val="11"/>
      <color theme="1"/>
      <name val="Yu Gothic UI"/>
      <family val="3"/>
      <charset val="128"/>
    </font>
    <font>
      <sz val="11"/>
      <name val="Yu Gothic UI"/>
      <family val="3"/>
      <charset val="128"/>
    </font>
    <font>
      <b/>
      <sz val="11"/>
      <color theme="0"/>
      <name val="Yu Gothic UI"/>
      <family val="3"/>
      <charset val="128"/>
    </font>
    <font>
      <sz val="11"/>
      <color theme="1"/>
      <name val="Meiryo UI"/>
      <family val="3"/>
    </font>
    <font>
      <sz val="11"/>
      <color theme="1"/>
      <name val="Yu Gothic UI"/>
      <family val="3"/>
    </font>
    <font>
      <u/>
      <sz val="11"/>
      <color theme="10"/>
      <name val="游ゴシック"/>
      <family val="2"/>
      <charset val="128"/>
      <scheme val="minor"/>
    </font>
    <font>
      <sz val="11"/>
      <color theme="1"/>
      <name val="游ゴシック"/>
      <family val="2"/>
      <scheme val="minor"/>
    </font>
    <font>
      <sz val="11"/>
      <color rgb="FFC00000"/>
      <name val="Yu Gothic UI"/>
      <family val="3"/>
      <charset val="128"/>
    </font>
    <font>
      <sz val="11"/>
      <color theme="0"/>
      <name val="Yu Gothic UI"/>
      <family val="3"/>
    </font>
    <font>
      <u/>
      <sz val="11"/>
      <color theme="1"/>
      <name val="Meiryo UI"/>
      <family val="3"/>
    </font>
    <font>
      <sz val="11"/>
      <color rgb="FFFF0000"/>
      <name val="Meiryo UI"/>
      <family val="3"/>
    </font>
    <font>
      <sz val="11"/>
      <color theme="0"/>
      <name val="Meiryo UI"/>
      <family val="3"/>
    </font>
    <font>
      <sz val="11"/>
      <color rgb="FF000000"/>
      <name val="Meiryo UI"/>
      <family val="3"/>
    </font>
    <font>
      <sz val="12"/>
      <color rgb="FF000000"/>
      <name val="Meiryo UI"/>
      <family val="3"/>
    </font>
    <font>
      <sz val="11"/>
      <color theme="0"/>
      <name val="Yu Gothic UI"/>
      <family val="3"/>
      <charset val="1"/>
    </font>
    <font>
      <sz val="10.5"/>
      <color rgb="FFFF0000"/>
      <name val="Yu Gothic UI"/>
      <family val="3"/>
      <charset val="128"/>
    </font>
    <font>
      <sz val="10.5"/>
      <color theme="1"/>
      <name val="Yu Gothic UI"/>
      <family val="3"/>
      <charset val="128"/>
    </font>
    <font>
      <sz val="6"/>
      <name val="游ゴシック"/>
      <family val="3"/>
      <charset val="128"/>
      <scheme val="minor"/>
    </font>
    <font>
      <b/>
      <sz val="12"/>
      <color theme="1"/>
      <name val="Yu Gothic UI"/>
      <family val="3"/>
      <charset val="128"/>
    </font>
    <font>
      <b/>
      <sz val="11"/>
      <color theme="1"/>
      <name val="Yu Gothic UI"/>
      <family val="3"/>
      <charset val="128"/>
    </font>
    <font>
      <b/>
      <sz val="11"/>
      <color rgb="FFFF0000"/>
      <name val="Yu Gothic UI"/>
      <family val="3"/>
      <charset val="128"/>
    </font>
    <font>
      <b/>
      <sz val="12"/>
      <color theme="0"/>
      <name val="Yu Gothic UI"/>
      <family val="3"/>
    </font>
    <font>
      <b/>
      <sz val="12"/>
      <color theme="9"/>
      <name val="Yu Gothic UI"/>
      <family val="3"/>
      <charset val="128"/>
    </font>
    <font>
      <sz val="12"/>
      <color rgb="FFFF0000"/>
      <name val="Yu Gothic UI"/>
      <family val="3"/>
      <charset val="128"/>
    </font>
    <font>
      <b/>
      <sz val="11"/>
      <color theme="9"/>
      <name val="Yu Gothic UI"/>
      <family val="3"/>
      <charset val="128"/>
    </font>
    <font>
      <b/>
      <sz val="15"/>
      <color theme="3"/>
      <name val="游ゴシック"/>
      <family val="2"/>
      <charset val="128"/>
      <scheme val="minor"/>
    </font>
    <font>
      <sz val="10"/>
      <name val="Arial"/>
      <family val="2"/>
    </font>
    <font>
      <sz val="10"/>
      <name val="Yu Gothic UI"/>
      <family val="3"/>
      <charset val="128"/>
    </font>
    <font>
      <sz val="6"/>
      <name val="ＭＳ Ｐゴシック"/>
      <family val="3"/>
      <charset val="128"/>
    </font>
    <font>
      <sz val="10"/>
      <color theme="1"/>
      <name val="Yu Gothic UI"/>
      <family val="3"/>
      <charset val="128"/>
    </font>
    <font>
      <sz val="18"/>
      <color rgb="FFFF0000"/>
      <name val="Meiryo UI"/>
      <family val="3"/>
      <charset val="128"/>
    </font>
  </fonts>
  <fills count="19">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2EFDA"/>
        <bgColor rgb="FF000000"/>
      </patternFill>
    </fill>
    <fill>
      <patternFill patternType="solid">
        <fgColor rgb="FFE2EFDA"/>
        <bgColor indexed="64"/>
      </patternFill>
    </fill>
    <fill>
      <patternFill patternType="solid">
        <fgColor theme="0"/>
        <bgColor indexed="64"/>
      </patternFill>
    </fill>
    <fill>
      <patternFill patternType="solid">
        <fgColor theme="2" tint="-9.9978637043366805E-2"/>
        <bgColor indexed="64"/>
      </patternFill>
    </fill>
    <fill>
      <patternFill patternType="solid">
        <fgColor theme="4"/>
        <bgColor indexed="64"/>
      </patternFill>
    </fill>
    <fill>
      <patternFill patternType="solid">
        <fgColor theme="0" tint="-0.249977111117893"/>
        <bgColor indexed="64"/>
      </patternFill>
    </fill>
    <fill>
      <patternFill patternType="solid">
        <fgColor rgb="FFFFFF00"/>
        <bgColor indexed="64"/>
      </patternFill>
    </fill>
    <fill>
      <patternFill patternType="solid">
        <fgColor theme="5"/>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1"/>
        <bgColor indexed="64"/>
      </patternFill>
    </fill>
    <fill>
      <patternFill patternType="solid">
        <fgColor rgb="FFFFFFCC"/>
        <bgColor indexed="64"/>
      </patternFill>
    </fill>
    <fill>
      <patternFill patternType="solid">
        <fgColor theme="5" tint="0.59999389629810485"/>
        <bgColor indexed="64"/>
      </patternFill>
    </fill>
  </fills>
  <borders count="7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tint="-0.499984740745262"/>
      </left>
      <right style="thin">
        <color theme="0"/>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left>
      <right style="thin">
        <color theme="0"/>
      </right>
      <top style="thin">
        <color theme="0" tint="-0.499984740745262"/>
      </top>
      <bottom style="thin">
        <color theme="0"/>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tint="-0.49998474074526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int="-0.499984740745262"/>
      </top>
      <bottom style="thin">
        <color theme="0" tint="-0.499984740745262"/>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style="thin">
        <color theme="0" tint="-0.499984740745262"/>
      </bottom>
      <diagonal/>
    </border>
    <border>
      <left style="thin">
        <color theme="0" tint="-0.499984740745262"/>
      </left>
      <right style="thin">
        <color theme="0"/>
      </right>
      <top style="thin">
        <color theme="0" tint="-0.499984740745262"/>
      </top>
      <bottom/>
      <diagonal/>
    </border>
    <border>
      <left style="thin">
        <color theme="0" tint="-0.499984740745262"/>
      </left>
      <right style="thin">
        <color theme="0"/>
      </right>
      <top/>
      <bottom style="thin">
        <color theme="0" tint="-0.499984740745262"/>
      </bottom>
      <diagonal/>
    </border>
    <border>
      <left/>
      <right/>
      <top/>
      <bottom style="thin">
        <color theme="0" tint="-0.499984740745262"/>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medium">
        <color indexed="64"/>
      </left>
      <right style="thin">
        <color theme="0" tint="-0.499984740745262"/>
      </right>
      <top/>
      <bottom style="medium">
        <color indexed="64"/>
      </bottom>
      <diagonal/>
    </border>
    <border>
      <left style="thin">
        <color theme="0" tint="-0.499984740745262"/>
      </left>
      <right style="medium">
        <color indexed="64"/>
      </right>
      <top/>
      <bottom style="medium">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left/>
      <right style="thin">
        <color indexed="64"/>
      </right>
      <top style="thin">
        <color auto="1"/>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tint="-0.24994659260841701"/>
      </left>
      <right/>
      <top style="thin">
        <color theme="0" tint="-0.24994659260841701"/>
      </top>
      <bottom/>
      <diagonal/>
    </border>
    <border>
      <left style="thin">
        <color theme="0" tint="-0.499984740745262"/>
      </left>
      <right style="thin">
        <color theme="0" tint="-0.499984740745262"/>
      </right>
      <top style="thin">
        <color theme="0" tint="-0.499984740745262"/>
      </top>
      <bottom style="thin">
        <color theme="0" tint="-0.24994659260841701"/>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style="thin">
        <color theme="0" tint="-0.499984740745262"/>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theme="0"/>
      </left>
      <right/>
      <top style="thin">
        <color theme="0"/>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theme="0"/>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left>
      <right/>
      <top/>
      <bottom style="thin">
        <color theme="0"/>
      </bottom>
      <diagonal/>
    </border>
  </borders>
  <cellStyleXfs count="7">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xf numFmtId="0" fontId="8" fillId="0" borderId="0">
      <alignment vertical="center"/>
    </xf>
    <xf numFmtId="0" fontId="43" fillId="0" borderId="0"/>
  </cellStyleXfs>
  <cellXfs count="312">
    <xf numFmtId="0" fontId="0" fillId="0" borderId="0" xfId="0">
      <alignment vertical="center"/>
    </xf>
    <xf numFmtId="0" fontId="2" fillId="5" borderId="1" xfId="0" applyFont="1" applyFill="1" applyBorder="1" applyProtection="1">
      <alignment vertical="center"/>
      <protection locked="0"/>
    </xf>
    <xf numFmtId="0" fontId="14" fillId="0" borderId="0" xfId="0" applyFont="1" applyFill="1" applyAlignment="1">
      <alignment horizontal="left" vertical="center" wrapText="1"/>
    </xf>
    <xf numFmtId="0" fontId="13" fillId="0" borderId="0" xfId="0" applyFont="1" applyFill="1" applyAlignment="1">
      <alignment vertical="center" wrapText="1"/>
    </xf>
    <xf numFmtId="0" fontId="13" fillId="5" borderId="1" xfId="0" applyFont="1" applyFill="1" applyBorder="1" applyProtection="1">
      <alignment vertical="center"/>
      <protection locked="0"/>
    </xf>
    <xf numFmtId="49" fontId="13" fillId="5" borderId="1" xfId="0" applyNumberFormat="1" applyFont="1" applyFill="1" applyBorder="1" applyProtection="1">
      <alignment vertical="center"/>
      <protection locked="0"/>
    </xf>
    <xf numFmtId="0" fontId="18" fillId="5" borderId="1" xfId="0" applyFont="1" applyFill="1" applyBorder="1" applyProtection="1">
      <alignment vertical="center"/>
      <protection locked="0"/>
    </xf>
    <xf numFmtId="38" fontId="13" fillId="5" borderId="1" xfId="2" applyFont="1" applyFill="1" applyBorder="1" applyProtection="1">
      <alignment vertical="center"/>
      <protection locked="0"/>
    </xf>
    <xf numFmtId="0" fontId="13" fillId="0" borderId="0" xfId="0" applyFont="1" applyFill="1" applyAlignment="1">
      <alignment vertical="center"/>
    </xf>
    <xf numFmtId="0" fontId="13" fillId="0" borderId="1" xfId="0" applyNumberFormat="1" applyFont="1" applyFill="1" applyBorder="1" applyProtection="1">
      <alignment vertical="center"/>
    </xf>
    <xf numFmtId="0" fontId="21" fillId="5" borderId="1" xfId="0" applyFont="1" applyFill="1" applyBorder="1" applyProtection="1">
      <alignment vertical="center"/>
      <protection locked="0"/>
    </xf>
    <xf numFmtId="38" fontId="21" fillId="5" borderId="1" xfId="2" applyFont="1" applyFill="1" applyBorder="1" applyProtection="1">
      <alignment vertical="center"/>
      <protection locked="0"/>
    </xf>
    <xf numFmtId="0" fontId="22" fillId="0" borderId="0" xfId="3">
      <alignment vertical="center"/>
    </xf>
    <xf numFmtId="0" fontId="20" fillId="5" borderId="1" xfId="1" applyNumberFormat="1" applyFont="1" applyFill="1" applyBorder="1" applyProtection="1">
      <alignment vertical="center"/>
      <protection locked="0"/>
    </xf>
    <xf numFmtId="9" fontId="20" fillId="5" borderId="1" xfId="1" applyFont="1" applyFill="1" applyBorder="1" applyProtection="1">
      <alignment vertical="center"/>
      <protection locked="0"/>
    </xf>
    <xf numFmtId="9" fontId="20" fillId="5" borderId="24" xfId="1" applyFont="1" applyFill="1" applyBorder="1" applyProtection="1">
      <alignment vertical="center"/>
      <protection locked="0"/>
    </xf>
    <xf numFmtId="0" fontId="20" fillId="5" borderId="24" xfId="1" applyNumberFormat="1" applyFont="1" applyFill="1" applyBorder="1" applyProtection="1">
      <alignment vertical="center"/>
      <protection locked="0"/>
    </xf>
    <xf numFmtId="0" fontId="20" fillId="7" borderId="23" xfId="1" applyNumberFormat="1" applyFont="1" applyFill="1" applyBorder="1" applyProtection="1">
      <alignment vertical="center"/>
      <protection locked="0"/>
    </xf>
    <xf numFmtId="38" fontId="13" fillId="11" borderId="1" xfId="2" applyFont="1" applyFill="1" applyBorder="1" applyProtection="1">
      <alignment vertical="center"/>
    </xf>
    <xf numFmtId="0" fontId="13" fillId="0" borderId="0" xfId="4" applyFont="1"/>
    <xf numFmtId="0" fontId="13" fillId="12" borderId="45" xfId="4" applyFont="1" applyFill="1" applyBorder="1" applyAlignment="1" applyProtection="1">
      <alignment horizontal="left" vertical="center" wrapText="1"/>
      <protection locked="0"/>
    </xf>
    <xf numFmtId="0" fontId="18" fillId="15" borderId="45" xfId="4" applyFont="1" applyFill="1" applyBorder="1" applyAlignment="1" applyProtection="1">
      <alignment horizontal="left" vertical="center" wrapText="1"/>
      <protection locked="0"/>
    </xf>
    <xf numFmtId="0" fontId="13" fillId="8" borderId="10" xfId="0" applyFont="1" applyFill="1" applyBorder="1" applyProtection="1">
      <alignment vertical="center"/>
      <protection locked="0"/>
    </xf>
    <xf numFmtId="0" fontId="0" fillId="0" borderId="0" xfId="4" applyFont="1"/>
    <xf numFmtId="0" fontId="0" fillId="12" borderId="45" xfId="5" applyFont="1" applyFill="1" applyBorder="1">
      <alignment vertical="center"/>
    </xf>
    <xf numFmtId="0" fontId="0" fillId="0" borderId="45" xfId="5" applyFont="1" applyBorder="1">
      <alignment vertical="center"/>
    </xf>
    <xf numFmtId="0" fontId="0" fillId="0" borderId="0" xfId="5" applyFont="1">
      <alignment vertical="center"/>
    </xf>
    <xf numFmtId="0" fontId="13" fillId="0" borderId="1" xfId="0" applyFont="1" applyBorder="1" applyProtection="1">
      <alignment vertical="center"/>
    </xf>
    <xf numFmtId="0" fontId="13" fillId="8" borderId="10" xfId="0" applyFont="1" applyFill="1" applyBorder="1" applyProtection="1">
      <alignment vertical="center"/>
    </xf>
    <xf numFmtId="0" fontId="13" fillId="3" borderId="1" xfId="0" applyFont="1" applyFill="1" applyBorder="1" applyProtection="1">
      <alignment vertical="center"/>
    </xf>
    <xf numFmtId="0" fontId="13" fillId="0" borderId="45" xfId="5" applyFont="1" applyBorder="1">
      <alignment vertical="center"/>
    </xf>
    <xf numFmtId="0" fontId="13" fillId="0" borderId="0" xfId="5" applyFont="1">
      <alignment vertical="center"/>
    </xf>
    <xf numFmtId="0" fontId="15" fillId="2" borderId="45" xfId="5" applyFont="1" applyFill="1" applyBorder="1">
      <alignment vertical="center"/>
    </xf>
    <xf numFmtId="0" fontId="24" fillId="0" borderId="1" xfId="0" applyFont="1" applyBorder="1" applyProtection="1">
      <alignment vertical="center"/>
    </xf>
    <xf numFmtId="0" fontId="29" fillId="6" borderId="20" xfId="0" applyFont="1" applyFill="1" applyBorder="1" applyProtection="1">
      <alignment vertical="center"/>
      <protection locked="0"/>
    </xf>
    <xf numFmtId="0" fontId="13" fillId="15" borderId="46" xfId="4" applyFont="1" applyFill="1" applyBorder="1" applyAlignment="1" applyProtection="1">
      <alignment vertical="center"/>
      <protection locked="0"/>
    </xf>
    <xf numFmtId="0" fontId="13" fillId="5" borderId="1" xfId="0" applyFont="1" applyFill="1" applyBorder="1" applyAlignment="1" applyProtection="1">
      <alignment horizontal="center" vertical="center"/>
      <protection locked="0"/>
    </xf>
    <xf numFmtId="0" fontId="13" fillId="8" borderId="10" xfId="0" applyFont="1" applyFill="1" applyBorder="1" applyAlignment="1" applyProtection="1">
      <alignment horizontal="center" vertical="center"/>
      <protection locked="0"/>
    </xf>
    <xf numFmtId="0" fontId="13" fillId="0" borderId="0" xfId="4" applyFont="1" applyProtection="1"/>
    <xf numFmtId="0" fontId="32" fillId="0" borderId="0" xfId="4" applyFont="1" applyAlignment="1" applyProtection="1">
      <alignment horizontal="left" vertical="center"/>
    </xf>
    <xf numFmtId="0" fontId="33" fillId="0" borderId="0" xfId="4" applyFont="1" applyAlignment="1" applyProtection="1">
      <alignment horizontal="left" vertical="center"/>
    </xf>
    <xf numFmtId="0" fontId="14" fillId="0" borderId="0" xfId="4" applyFont="1" applyAlignment="1" applyProtection="1">
      <alignment horizontal="left" vertical="center"/>
    </xf>
    <xf numFmtId="0" fontId="35" fillId="0" borderId="0" xfId="4" applyFont="1" applyAlignment="1" applyProtection="1">
      <alignment horizontal="left" vertical="center"/>
    </xf>
    <xf numFmtId="0" fontId="13" fillId="0" borderId="0" xfId="4" applyFont="1" applyAlignment="1" applyProtection="1">
      <alignment horizontal="left" vertical="center"/>
    </xf>
    <xf numFmtId="0" fontId="36" fillId="12" borderId="0" xfId="4" applyFont="1" applyFill="1" applyAlignment="1" applyProtection="1">
      <alignment horizontal="left" vertical="center"/>
    </xf>
    <xf numFmtId="0" fontId="36" fillId="15" borderId="0" xfId="4" applyFont="1" applyFill="1" applyAlignment="1" applyProtection="1">
      <alignment horizontal="left" vertical="center"/>
    </xf>
    <xf numFmtId="0" fontId="37" fillId="0" borderId="0" xfId="4" applyFont="1" applyProtection="1"/>
    <xf numFmtId="0" fontId="38" fillId="16" borderId="40" xfId="4" applyFont="1" applyFill="1" applyBorder="1" applyAlignment="1" applyProtection="1">
      <alignment horizontal="center"/>
    </xf>
    <xf numFmtId="0" fontId="38" fillId="16" borderId="41" xfId="4" applyFont="1" applyFill="1" applyBorder="1" applyAlignment="1" applyProtection="1">
      <alignment horizontal="center"/>
    </xf>
    <xf numFmtId="0" fontId="13" fillId="0" borderId="44" xfId="4" applyFont="1" applyBorder="1" applyProtection="1"/>
    <xf numFmtId="0" fontId="13" fillId="0" borderId="45" xfId="4" applyFont="1" applyBorder="1" applyAlignment="1" applyProtection="1">
      <alignment horizontal="center" vertical="center"/>
    </xf>
    <xf numFmtId="0" fontId="13" fillId="0" borderId="45" xfId="4" applyFont="1" applyBorder="1" applyAlignment="1" applyProtection="1">
      <alignment horizontal="left" vertical="center" wrapText="1" indent="1"/>
    </xf>
    <xf numFmtId="0" fontId="13" fillId="15" borderId="45" xfId="4" applyFont="1" applyFill="1" applyBorder="1" applyAlignment="1" applyProtection="1">
      <alignment vertical="center" wrapText="1"/>
    </xf>
    <xf numFmtId="0" fontId="13" fillId="0" borderId="44" xfId="4" applyFont="1" applyBorder="1" applyAlignment="1" applyProtection="1">
      <alignment vertical="top"/>
    </xf>
    <xf numFmtId="0" fontId="13" fillId="15" borderId="49" xfId="4" applyFont="1" applyFill="1" applyBorder="1" applyAlignment="1" applyProtection="1">
      <alignment horizontal="left" vertical="center" wrapText="1"/>
    </xf>
    <xf numFmtId="0" fontId="13" fillId="0" borderId="0" xfId="4" applyFont="1" applyAlignment="1" applyProtection="1">
      <alignment horizontal="center" vertical="center"/>
    </xf>
    <xf numFmtId="0" fontId="33" fillId="0" borderId="0" xfId="4" applyFont="1" applyAlignment="1" applyProtection="1">
      <alignment horizontal="left" vertical="center" wrapText="1"/>
    </xf>
    <xf numFmtId="0" fontId="13" fillId="15" borderId="45" xfId="4" applyFont="1" applyFill="1" applyBorder="1" applyAlignment="1" applyProtection="1">
      <alignment vertical="center" wrapText="1"/>
      <protection locked="0"/>
    </xf>
    <xf numFmtId="0" fontId="13" fillId="15" borderId="49" xfId="4" applyFont="1" applyFill="1" applyBorder="1" applyAlignment="1" applyProtection="1">
      <alignment horizontal="left" vertical="center" wrapText="1"/>
      <protection locked="0"/>
    </xf>
    <xf numFmtId="0" fontId="13" fillId="0" borderId="0" xfId="0" applyFont="1" applyProtection="1">
      <alignment vertical="center"/>
    </xf>
    <xf numFmtId="0" fontId="16" fillId="0" borderId="0" xfId="0" applyFont="1" applyProtection="1">
      <alignment vertical="center"/>
    </xf>
    <xf numFmtId="0" fontId="2" fillId="8" borderId="0" xfId="0" applyFont="1" applyFill="1" applyProtection="1">
      <alignment vertical="center"/>
    </xf>
    <xf numFmtId="0" fontId="2" fillId="0" borderId="0" xfId="0" applyFont="1" applyProtection="1">
      <alignment vertical="center"/>
    </xf>
    <xf numFmtId="0" fontId="17" fillId="0" borderId="0" xfId="0" applyFont="1" applyProtection="1">
      <alignment vertical="center"/>
    </xf>
    <xf numFmtId="0" fontId="15" fillId="2" borderId="30" xfId="0" applyFont="1" applyFill="1" applyBorder="1" applyAlignment="1" applyProtection="1">
      <alignment horizontal="left" vertical="top" wrapText="1"/>
    </xf>
    <xf numFmtId="0" fontId="18" fillId="0" borderId="0" xfId="0" applyFont="1" applyProtection="1">
      <alignment vertical="center"/>
    </xf>
    <xf numFmtId="0" fontId="18" fillId="0" borderId="1" xfId="0" applyFont="1" applyBorder="1" applyProtection="1">
      <alignment vertical="center"/>
    </xf>
    <xf numFmtId="0" fontId="18" fillId="0" borderId="0" xfId="0" applyFont="1" applyBorder="1" applyProtection="1">
      <alignment vertical="center"/>
    </xf>
    <xf numFmtId="0" fontId="16" fillId="0" borderId="0" xfId="0" applyFont="1" applyAlignment="1" applyProtection="1">
      <alignment vertical="center" wrapText="1"/>
    </xf>
    <xf numFmtId="0" fontId="13" fillId="0" borderId="0" xfId="0" applyFont="1" applyFill="1" applyAlignment="1" applyProtection="1">
      <alignment vertical="center"/>
    </xf>
    <xf numFmtId="0" fontId="21" fillId="0" borderId="0" xfId="0" applyFont="1" applyProtection="1">
      <alignment vertical="center"/>
    </xf>
    <xf numFmtId="0" fontId="10" fillId="0" borderId="0" xfId="0" applyFont="1" applyProtection="1">
      <alignment vertical="center"/>
    </xf>
    <xf numFmtId="0" fontId="15" fillId="2" borderId="15" xfId="0" applyFont="1" applyFill="1" applyBorder="1" applyAlignment="1" applyProtection="1">
      <alignment horizontal="left" vertical="top" wrapText="1"/>
    </xf>
    <xf numFmtId="0" fontId="15" fillId="2" borderId="16" xfId="0" applyFont="1" applyFill="1" applyBorder="1" applyAlignment="1" applyProtection="1">
      <alignment horizontal="left" vertical="top" wrapText="1"/>
    </xf>
    <xf numFmtId="0" fontId="15" fillId="18" borderId="32" xfId="0" applyFont="1" applyFill="1" applyBorder="1" applyAlignment="1" applyProtection="1">
      <alignment horizontal="center" vertical="top" wrapText="1"/>
    </xf>
    <xf numFmtId="0" fontId="10" fillId="0" borderId="36" xfId="0" applyFont="1" applyBorder="1" applyProtection="1">
      <alignment vertical="center"/>
    </xf>
    <xf numFmtId="0" fontId="10" fillId="0" borderId="37" xfId="0" applyFont="1" applyBorder="1" applyAlignment="1" applyProtection="1">
      <alignment horizontal="center" vertical="center"/>
    </xf>
    <xf numFmtId="0" fontId="10" fillId="0" borderId="35" xfId="0" applyFont="1" applyBorder="1" applyAlignment="1" applyProtection="1">
      <alignment horizontal="left" vertical="center"/>
    </xf>
    <xf numFmtId="3" fontId="10" fillId="0" borderId="35" xfId="0" applyNumberFormat="1" applyFont="1" applyBorder="1" applyProtection="1">
      <alignment vertical="center"/>
    </xf>
    <xf numFmtId="38" fontId="10" fillId="0" borderId="0" xfId="2" applyFont="1" applyProtection="1">
      <alignment vertical="center"/>
    </xf>
    <xf numFmtId="0" fontId="13" fillId="0" borderId="0" xfId="0" applyFont="1" applyAlignment="1" applyProtection="1">
      <alignment vertical="center" wrapText="1"/>
    </xf>
    <xf numFmtId="0" fontId="10" fillId="0" borderId="24" xfId="0" applyFont="1" applyBorder="1" applyProtection="1">
      <alignment vertical="center"/>
    </xf>
    <xf numFmtId="0" fontId="10" fillId="0" borderId="24" xfId="0" applyFont="1" applyBorder="1" applyAlignment="1" applyProtection="1">
      <alignment horizontal="center" vertical="center"/>
    </xf>
    <xf numFmtId="0" fontId="15" fillId="2" borderId="60"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0" fillId="0" borderId="1" xfId="0" applyFont="1" applyBorder="1" applyProtection="1">
      <alignment vertical="center"/>
    </xf>
    <xf numFmtId="0" fontId="13" fillId="8" borderId="1" xfId="0" applyFont="1" applyFill="1" applyBorder="1" applyAlignment="1" applyProtection="1">
      <alignment horizontal="center" vertical="top"/>
    </xf>
    <xf numFmtId="0" fontId="13" fillId="8" borderId="11" xfId="0" applyFont="1" applyFill="1" applyBorder="1" applyAlignment="1" applyProtection="1">
      <alignment horizontal="center" vertical="top"/>
    </xf>
    <xf numFmtId="0" fontId="10" fillId="0" borderId="6" xfId="0" applyFont="1" applyBorder="1" applyProtection="1">
      <alignment vertical="center"/>
    </xf>
    <xf numFmtId="0" fontId="15" fillId="2" borderId="2" xfId="0" applyFont="1" applyFill="1" applyBorder="1" applyAlignment="1" applyProtection="1">
      <alignment horizontal="center" vertical="top"/>
    </xf>
    <xf numFmtId="0" fontId="15" fillId="2" borderId="73" xfId="0" applyFont="1" applyFill="1" applyBorder="1" applyAlignment="1" applyProtection="1">
      <alignment horizontal="center" vertical="top"/>
    </xf>
    <xf numFmtId="0" fontId="15" fillId="2" borderId="60" xfId="0" applyFont="1" applyFill="1" applyBorder="1" applyAlignment="1" applyProtection="1">
      <alignment horizontal="center" vertical="top" wrapText="1"/>
    </xf>
    <xf numFmtId="0" fontId="15" fillId="2" borderId="74" xfId="0" applyFont="1" applyFill="1" applyBorder="1" applyAlignment="1" applyProtection="1">
      <alignment horizontal="center" vertical="top"/>
    </xf>
    <xf numFmtId="0" fontId="13" fillId="8" borderId="29" xfId="0" applyFont="1" applyFill="1" applyBorder="1" applyAlignment="1" applyProtection="1">
      <alignment horizontal="left" vertical="top"/>
    </xf>
    <xf numFmtId="0" fontId="15" fillId="8" borderId="29" xfId="0" applyFont="1" applyFill="1" applyBorder="1" applyAlignment="1" applyProtection="1">
      <alignment horizontal="center" vertical="top" wrapText="1"/>
    </xf>
    <xf numFmtId="0" fontId="10" fillId="0" borderId="0" xfId="0" applyFont="1" applyAlignment="1" applyProtection="1">
      <alignment horizontal="left" vertical="center"/>
    </xf>
    <xf numFmtId="0" fontId="13" fillId="8" borderId="0" xfId="0" applyFont="1" applyFill="1" applyProtection="1">
      <alignment vertical="center"/>
    </xf>
    <xf numFmtId="0" fontId="13" fillId="0" borderId="1" xfId="0" applyFont="1" applyBorder="1" applyAlignment="1" applyProtection="1">
      <alignment horizontal="center" vertical="center"/>
    </xf>
    <xf numFmtId="0" fontId="13" fillId="5" borderId="1" xfId="0" applyFont="1" applyFill="1" applyBorder="1" applyProtection="1">
      <alignment vertical="center"/>
    </xf>
    <xf numFmtId="49" fontId="13" fillId="5" borderId="1" xfId="0" applyNumberFormat="1" applyFont="1" applyFill="1" applyBorder="1" applyProtection="1">
      <alignment vertical="center"/>
    </xf>
    <xf numFmtId="0" fontId="18" fillId="5" borderId="1" xfId="0" applyFont="1" applyFill="1" applyBorder="1" applyProtection="1">
      <alignment vertical="center"/>
    </xf>
    <xf numFmtId="0" fontId="10" fillId="0" borderId="38" xfId="0" applyFont="1" applyBorder="1" applyProtection="1">
      <alignment vertical="center"/>
    </xf>
    <xf numFmtId="0" fontId="10" fillId="0" borderId="39" xfId="0" applyFont="1" applyBorder="1" applyAlignment="1" applyProtection="1">
      <alignment horizontal="center" vertical="center"/>
    </xf>
    <xf numFmtId="0" fontId="10" fillId="0" borderId="37" xfId="0" applyFont="1" applyBorder="1" applyAlignment="1" applyProtection="1">
      <alignment horizontal="right" vertical="center"/>
    </xf>
    <xf numFmtId="0" fontId="10" fillId="0" borderId="0" xfId="0" applyFont="1" applyBorder="1" applyAlignment="1" applyProtection="1">
      <alignment horizontal="right" vertical="center"/>
    </xf>
    <xf numFmtId="0" fontId="20" fillId="0" borderId="0" xfId="0" applyFont="1" applyProtection="1">
      <alignment vertical="center"/>
    </xf>
    <xf numFmtId="0" fontId="10" fillId="8" borderId="35" xfId="0" applyFont="1" applyFill="1" applyBorder="1" applyProtection="1">
      <alignment vertical="center"/>
    </xf>
    <xf numFmtId="0" fontId="10" fillId="0" borderId="35" xfId="0" applyFont="1" applyBorder="1" applyProtection="1">
      <alignment vertical="center"/>
    </xf>
    <xf numFmtId="0" fontId="13" fillId="8" borderId="10" xfId="0" applyFont="1" applyFill="1" applyBorder="1" applyAlignment="1" applyProtection="1">
      <alignment horizontal="left" vertical="center"/>
    </xf>
    <xf numFmtId="0" fontId="18" fillId="0" borderId="1" xfId="0" applyFont="1" applyBorder="1" applyProtection="1">
      <alignment vertical="center"/>
      <protection locked="0"/>
    </xf>
    <xf numFmtId="0" fontId="18" fillId="2" borderId="54" xfId="0" applyFont="1" applyFill="1" applyBorder="1" applyAlignment="1" applyProtection="1">
      <alignment vertical="center"/>
      <protection locked="0"/>
    </xf>
    <xf numFmtId="0" fontId="18" fillId="2" borderId="55" xfId="0" applyFont="1" applyFill="1" applyBorder="1" applyAlignment="1" applyProtection="1">
      <alignment vertical="center"/>
      <protection locked="0"/>
    </xf>
    <xf numFmtId="0" fontId="18" fillId="2" borderId="56" xfId="0" applyFont="1" applyFill="1" applyBorder="1" applyAlignment="1" applyProtection="1">
      <alignment vertical="center"/>
      <protection locked="0"/>
    </xf>
    <xf numFmtId="0" fontId="18" fillId="2" borderId="25" xfId="0" applyFont="1" applyFill="1" applyBorder="1" applyAlignment="1" applyProtection="1">
      <alignment vertical="center"/>
      <protection locked="0"/>
    </xf>
    <xf numFmtId="0" fontId="18" fillId="2" borderId="0" xfId="0" applyFont="1" applyFill="1" applyBorder="1" applyAlignment="1" applyProtection="1">
      <alignment vertical="center"/>
      <protection locked="0"/>
    </xf>
    <xf numFmtId="0" fontId="18" fillId="2" borderId="57" xfId="0" applyFont="1" applyFill="1" applyBorder="1" applyAlignment="1" applyProtection="1">
      <alignment vertical="center"/>
      <protection locked="0"/>
    </xf>
    <xf numFmtId="0" fontId="18" fillId="2" borderId="8" xfId="0" applyFont="1" applyFill="1" applyBorder="1" applyAlignment="1" applyProtection="1">
      <alignment vertical="center"/>
      <protection locked="0"/>
    </xf>
    <xf numFmtId="0" fontId="18" fillId="2" borderId="29" xfId="0" applyFont="1" applyFill="1" applyBorder="1" applyAlignment="1" applyProtection="1">
      <alignment vertical="center"/>
      <protection locked="0"/>
    </xf>
    <xf numFmtId="0" fontId="18" fillId="2" borderId="26" xfId="0" applyFont="1" applyFill="1" applyBorder="1" applyAlignment="1" applyProtection="1">
      <alignment vertical="center"/>
      <protection locked="0"/>
    </xf>
    <xf numFmtId="0" fontId="13" fillId="8" borderId="1" xfId="0" applyFont="1" applyFill="1" applyBorder="1" applyAlignment="1" applyProtection="1">
      <alignment horizontal="center" vertical="top"/>
      <protection locked="0"/>
    </xf>
    <xf numFmtId="0" fontId="13" fillId="0" borderId="1" xfId="0" applyFont="1" applyBorder="1" applyAlignment="1" applyProtection="1">
      <alignment horizontal="center" vertical="center"/>
      <protection locked="0"/>
    </xf>
    <xf numFmtId="0" fontId="13" fillId="0" borderId="0" xfId="0" applyFont="1" applyProtection="1">
      <alignment vertical="center"/>
      <protection locked="0"/>
    </xf>
    <xf numFmtId="0" fontId="13" fillId="0" borderId="0" xfId="0" applyFont="1" applyAlignment="1" applyProtection="1">
      <alignment horizontal="center" vertical="center"/>
      <protection locked="0"/>
    </xf>
    <xf numFmtId="0" fontId="2" fillId="8" borderId="0" xfId="0" applyFont="1" applyFill="1" applyProtection="1">
      <alignment vertical="center"/>
      <protection locked="0"/>
    </xf>
    <xf numFmtId="0" fontId="2" fillId="0" borderId="0" xfId="0" applyFont="1" applyProtection="1">
      <alignment vertical="center"/>
      <protection locked="0"/>
    </xf>
    <xf numFmtId="0" fontId="6" fillId="0" borderId="0" xfId="0" applyFont="1" applyProtection="1">
      <alignment vertical="center"/>
    </xf>
    <xf numFmtId="0" fontId="7" fillId="0" borderId="0" xfId="0" applyFont="1" applyProtection="1">
      <alignment vertical="center"/>
    </xf>
    <xf numFmtId="0" fontId="11" fillId="8" borderId="0" xfId="0" applyFont="1" applyFill="1" applyBorder="1" applyAlignment="1" applyProtection="1">
      <alignment horizontal="left" vertical="center"/>
    </xf>
    <xf numFmtId="0" fontId="11" fillId="2" borderId="2" xfId="0" applyFont="1" applyFill="1" applyBorder="1" applyProtection="1">
      <alignment vertical="center"/>
    </xf>
    <xf numFmtId="0" fontId="11" fillId="2" borderId="14" xfId="0" applyFont="1" applyFill="1" applyBorder="1" applyProtection="1">
      <alignment vertical="center"/>
    </xf>
    <xf numFmtId="0" fontId="11" fillId="8" borderId="0" xfId="0" applyFont="1" applyFill="1" applyBorder="1" applyProtection="1">
      <alignment vertical="center"/>
    </xf>
    <xf numFmtId="0" fontId="11" fillId="2" borderId="61" xfId="0" applyFont="1" applyFill="1" applyBorder="1" applyProtection="1">
      <alignment vertical="center"/>
    </xf>
    <xf numFmtId="0" fontId="5" fillId="0" borderId="1" xfId="0" applyFont="1" applyBorder="1" applyProtection="1">
      <alignment vertical="center"/>
    </xf>
    <xf numFmtId="0" fontId="2" fillId="0" borderId="1" xfId="0" applyFont="1" applyBorder="1" applyProtection="1">
      <alignment vertical="center"/>
    </xf>
    <xf numFmtId="0" fontId="2" fillId="8" borderId="1" xfId="0" applyFont="1" applyFill="1" applyBorder="1" applyProtection="1">
      <alignment vertical="center"/>
    </xf>
    <xf numFmtId="0" fontId="2" fillId="5" borderId="1" xfId="0" applyFont="1" applyFill="1" applyBorder="1" applyProtection="1">
      <alignment vertical="center"/>
    </xf>
    <xf numFmtId="0" fontId="2" fillId="8" borderId="0" xfId="0" applyFont="1" applyFill="1" applyBorder="1" applyProtection="1">
      <alignment vertical="center"/>
    </xf>
    <xf numFmtId="0" fontId="10" fillId="0" borderId="62" xfId="0" applyFont="1" applyBorder="1" applyProtection="1">
      <alignment vertical="center"/>
    </xf>
    <xf numFmtId="0" fontId="4" fillId="0" borderId="1" xfId="0" applyFont="1" applyBorder="1" applyProtection="1">
      <alignment vertical="center"/>
    </xf>
    <xf numFmtId="0" fontId="10" fillId="0" borderId="63" xfId="0" applyFont="1" applyBorder="1" applyProtection="1">
      <alignment vertical="center"/>
    </xf>
    <xf numFmtId="0" fontId="4" fillId="9" borderId="1" xfId="0" applyFont="1" applyFill="1" applyBorder="1" applyProtection="1">
      <alignment vertical="center"/>
    </xf>
    <xf numFmtId="0" fontId="4" fillId="8" borderId="0" xfId="0" applyFont="1" applyFill="1" applyBorder="1" applyProtection="1">
      <alignment vertical="center"/>
    </xf>
    <xf numFmtId="0" fontId="10" fillId="9" borderId="63" xfId="0" applyFont="1" applyFill="1" applyBorder="1" applyProtection="1">
      <alignment vertical="center"/>
    </xf>
    <xf numFmtId="0" fontId="10" fillId="0" borderId="64" xfId="0" applyFont="1" applyBorder="1" applyProtection="1">
      <alignment vertical="center"/>
    </xf>
    <xf numFmtId="0" fontId="4" fillId="9" borderId="1" xfId="0" applyFont="1" applyFill="1" applyBorder="1" applyProtection="1">
      <alignment vertical="center"/>
      <protection locked="0"/>
    </xf>
    <xf numFmtId="38" fontId="13" fillId="0" borderId="1" xfId="2" applyFont="1" applyBorder="1" applyAlignment="1" applyProtection="1">
      <alignment horizontal="right" vertical="center"/>
    </xf>
    <xf numFmtId="0" fontId="16" fillId="0" borderId="0" xfId="0" applyFont="1" applyFill="1" applyProtection="1">
      <alignment vertical="center"/>
    </xf>
    <xf numFmtId="0" fontId="19" fillId="2" borderId="3" xfId="0" applyFont="1" applyFill="1" applyBorder="1" applyProtection="1">
      <alignment vertical="center"/>
    </xf>
    <xf numFmtId="0" fontId="19" fillId="2" borderId="4" xfId="0" applyFont="1" applyFill="1" applyBorder="1" applyProtection="1">
      <alignment vertical="center"/>
    </xf>
    <xf numFmtId="0" fontId="13" fillId="0" borderId="6" xfId="0" applyFont="1" applyBorder="1" applyProtection="1">
      <alignment vertical="center"/>
    </xf>
    <xf numFmtId="38" fontId="13" fillId="5" borderId="1" xfId="2" applyFont="1" applyFill="1" applyBorder="1" applyProtection="1">
      <alignment vertical="center"/>
    </xf>
    <xf numFmtId="0" fontId="13" fillId="0" borderId="7" xfId="0" applyFont="1" applyBorder="1" applyProtection="1">
      <alignment vertical="center"/>
    </xf>
    <xf numFmtId="0" fontId="13" fillId="0" borderId="1" xfId="0" applyFont="1" applyFill="1" applyBorder="1" applyProtection="1">
      <alignment vertical="center"/>
    </xf>
    <xf numFmtId="0" fontId="13" fillId="4" borderId="26" xfId="0" applyFont="1" applyFill="1" applyBorder="1" applyProtection="1">
      <alignment vertical="center"/>
    </xf>
    <xf numFmtId="38" fontId="13" fillId="4" borderId="1" xfId="2" applyFont="1" applyFill="1" applyBorder="1" applyProtection="1">
      <alignment vertical="center"/>
    </xf>
    <xf numFmtId="0" fontId="13" fillId="0" borderId="8" xfId="0" applyFont="1" applyBorder="1" applyProtection="1">
      <alignment vertical="center"/>
    </xf>
    <xf numFmtId="0" fontId="13" fillId="4" borderId="9" xfId="0" applyFont="1" applyFill="1" applyBorder="1" applyProtection="1">
      <alignment vertical="center"/>
    </xf>
    <xf numFmtId="0" fontId="13" fillId="0" borderId="25" xfId="0" applyFont="1" applyBorder="1" applyProtection="1">
      <alignment vertical="center"/>
    </xf>
    <xf numFmtId="0" fontId="13" fillId="3" borderId="10" xfId="0" applyFont="1" applyFill="1" applyBorder="1" applyProtection="1">
      <alignment vertical="center"/>
    </xf>
    <xf numFmtId="0" fontId="13" fillId="3" borderId="9" xfId="0" applyFont="1" applyFill="1" applyBorder="1" applyProtection="1">
      <alignment vertical="center"/>
    </xf>
    <xf numFmtId="38" fontId="13" fillId="3" borderId="1" xfId="2" applyFont="1" applyFill="1" applyBorder="1" applyProtection="1">
      <alignment vertical="center"/>
    </xf>
    <xf numFmtId="0" fontId="13" fillId="0" borderId="11" xfId="0" applyFont="1" applyBorder="1" applyProtection="1">
      <alignment vertical="center"/>
    </xf>
    <xf numFmtId="0" fontId="13" fillId="0" borderId="9" xfId="0" applyFont="1" applyBorder="1" applyProtection="1">
      <alignment vertical="center"/>
    </xf>
    <xf numFmtId="38" fontId="21" fillId="5" borderId="1" xfId="2" applyFont="1" applyFill="1" applyBorder="1" applyProtection="1">
      <alignment vertical="center"/>
    </xf>
    <xf numFmtId="38" fontId="13" fillId="0" borderId="1" xfId="2" applyFont="1" applyFill="1" applyBorder="1" applyProtection="1">
      <alignment vertical="center"/>
    </xf>
    <xf numFmtId="0" fontId="15" fillId="2" borderId="4" xfId="0" applyFont="1" applyFill="1" applyBorder="1" applyProtection="1">
      <alignment vertical="center"/>
    </xf>
    <xf numFmtId="0" fontId="15" fillId="2" borderId="18" xfId="0" applyFont="1" applyFill="1" applyBorder="1" applyProtection="1">
      <alignment vertical="center"/>
    </xf>
    <xf numFmtId="0" fontId="15" fillId="2" borderId="5" xfId="0" applyFont="1" applyFill="1" applyBorder="1" applyProtection="1">
      <alignment vertical="center"/>
    </xf>
    <xf numFmtId="0" fontId="21" fillId="5" borderId="1" xfId="0" applyFont="1" applyFill="1" applyBorder="1" applyProtection="1">
      <alignment vertical="center"/>
    </xf>
    <xf numFmtId="0" fontId="26" fillId="0" borderId="0" xfId="0" applyFont="1" applyProtection="1">
      <alignment vertical="center"/>
    </xf>
    <xf numFmtId="0" fontId="27" fillId="0" borderId="0" xfId="0" applyFont="1" applyProtection="1">
      <alignment vertical="center"/>
    </xf>
    <xf numFmtId="0" fontId="28" fillId="2" borderId="3" xfId="0" applyFont="1" applyFill="1" applyBorder="1" applyProtection="1">
      <alignment vertical="center"/>
    </xf>
    <xf numFmtId="0" fontId="28" fillId="2" borderId="4" xfId="0" applyFont="1" applyFill="1" applyBorder="1" applyProtection="1">
      <alignment vertical="center"/>
    </xf>
    <xf numFmtId="0" fontId="28" fillId="2" borderId="4"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5" xfId="0" applyFont="1" applyFill="1" applyBorder="1" applyAlignment="1" applyProtection="1">
      <alignment vertical="center" wrapText="1"/>
    </xf>
    <xf numFmtId="0" fontId="20" fillId="0" borderId="1" xfId="0" applyFont="1" applyBorder="1" applyProtection="1">
      <alignment vertical="center"/>
    </xf>
    <xf numFmtId="0" fontId="29" fillId="6" borderId="19" xfId="0" applyFont="1" applyFill="1" applyBorder="1" applyProtection="1">
      <alignment vertical="center"/>
    </xf>
    <xf numFmtId="0" fontId="29" fillId="6" borderId="20" xfId="0" applyFont="1" applyFill="1" applyBorder="1" applyProtection="1">
      <alignment vertical="center"/>
    </xf>
    <xf numFmtId="9" fontId="20" fillId="5" borderId="1" xfId="1" applyFont="1" applyFill="1" applyBorder="1" applyProtection="1">
      <alignment vertical="center"/>
    </xf>
    <xf numFmtId="0" fontId="20" fillId="5" borderId="1" xfId="1" applyNumberFormat="1" applyFont="1" applyFill="1" applyBorder="1" applyProtection="1">
      <alignment vertical="center"/>
    </xf>
    <xf numFmtId="0" fontId="29" fillId="6" borderId="21" xfId="0" applyFont="1" applyFill="1" applyBorder="1" applyProtection="1">
      <alignment vertical="center"/>
    </xf>
    <xf numFmtId="0" fontId="29" fillId="6" borderId="22" xfId="0" applyFont="1" applyFill="1" applyBorder="1" applyProtection="1">
      <alignment vertical="center"/>
    </xf>
    <xf numFmtId="9" fontId="20" fillId="5" borderId="24" xfId="1" applyFont="1" applyFill="1" applyBorder="1" applyProtection="1">
      <alignment vertical="center"/>
    </xf>
    <xf numFmtId="0" fontId="20" fillId="5" borderId="24" xfId="1" applyNumberFormat="1" applyFont="1" applyFill="1" applyBorder="1" applyProtection="1">
      <alignment vertical="center"/>
    </xf>
    <xf numFmtId="0" fontId="20" fillId="7" borderId="23" xfId="1" applyNumberFormat="1" applyFont="1" applyFill="1" applyBorder="1" applyProtection="1">
      <alignment vertical="center"/>
    </xf>
    <xf numFmtId="0" fontId="9" fillId="7" borderId="23" xfId="0" applyFont="1" applyFill="1" applyBorder="1" applyProtection="1">
      <alignment vertical="center"/>
    </xf>
    <xf numFmtId="0" fontId="30" fillId="7" borderId="23" xfId="0" applyFont="1" applyFill="1" applyBorder="1" applyAlignment="1" applyProtection="1">
      <alignment vertical="center" wrapText="1" readingOrder="1"/>
    </xf>
    <xf numFmtId="0" fontId="20" fillId="0" borderId="1" xfId="0" applyFont="1" applyBorder="1" applyProtection="1">
      <alignment vertical="center"/>
      <protection locked="0"/>
    </xf>
    <xf numFmtId="0" fontId="29" fillId="6" borderId="19" xfId="0" applyFont="1" applyFill="1" applyBorder="1" applyProtection="1">
      <alignment vertical="center"/>
      <protection locked="0"/>
    </xf>
    <xf numFmtId="0" fontId="29" fillId="6" borderId="21" xfId="0" applyFont="1" applyFill="1" applyBorder="1" applyProtection="1">
      <alignment vertical="center"/>
      <protection locked="0"/>
    </xf>
    <xf numFmtId="0" fontId="29" fillId="6" borderId="22" xfId="0" applyFont="1" applyFill="1" applyBorder="1" applyProtection="1">
      <alignment vertical="center"/>
      <protection locked="0"/>
    </xf>
    <xf numFmtId="0" fontId="9" fillId="7" borderId="23" xfId="0" applyFont="1" applyFill="1" applyBorder="1" applyProtection="1">
      <alignment vertical="center"/>
      <protection locked="0"/>
    </xf>
    <xf numFmtId="0" fontId="30" fillId="7" borderId="23" xfId="0" applyFont="1" applyFill="1" applyBorder="1" applyAlignment="1" applyProtection="1">
      <alignment vertical="center" wrapText="1" readingOrder="1"/>
      <protection locked="0"/>
    </xf>
    <xf numFmtId="0" fontId="20" fillId="0" borderId="0" xfId="0" applyFont="1" applyProtection="1">
      <alignment vertical="center"/>
      <protection locked="0"/>
    </xf>
    <xf numFmtId="0" fontId="22" fillId="0" borderId="0" xfId="3" applyProtection="1">
      <alignment vertical="center"/>
      <protection locked="0"/>
    </xf>
    <xf numFmtId="0" fontId="39" fillId="0" borderId="45" xfId="4" applyFont="1" applyBorder="1" applyAlignment="1" applyProtection="1">
      <alignment horizontal="left" vertical="center" wrapText="1"/>
    </xf>
    <xf numFmtId="0" fontId="14" fillId="0" borderId="45" xfId="4" applyFont="1" applyBorder="1" applyAlignment="1" applyProtection="1">
      <alignment vertical="center" wrapText="1"/>
    </xf>
    <xf numFmtId="0" fontId="39" fillId="0" borderId="45" xfId="4" applyFont="1" applyBorder="1" applyAlignment="1" applyProtection="1">
      <alignment vertical="center"/>
    </xf>
    <xf numFmtId="0" fontId="13" fillId="0" borderId="45" xfId="4" applyFont="1" applyBorder="1" applyAlignment="1" applyProtection="1">
      <alignment vertical="center" wrapText="1"/>
    </xf>
    <xf numFmtId="0" fontId="41" fillId="0" borderId="46" xfId="4" applyFont="1" applyBorder="1" applyAlignment="1" applyProtection="1">
      <alignment vertical="center"/>
    </xf>
    <xf numFmtId="0" fontId="41" fillId="12" borderId="45" xfId="4" applyFont="1" applyFill="1" applyBorder="1" applyAlignment="1" applyProtection="1">
      <alignment horizontal="left" vertical="center" wrapText="1"/>
    </xf>
    <xf numFmtId="0" fontId="41" fillId="15" borderId="46" xfId="4" applyFont="1" applyFill="1" applyBorder="1" applyAlignment="1" applyProtection="1">
      <alignment vertical="center"/>
    </xf>
    <xf numFmtId="0" fontId="24" fillId="17" borderId="0" xfId="0" applyFont="1" applyFill="1" applyProtection="1">
      <alignment vertical="center"/>
    </xf>
    <xf numFmtId="0" fontId="15" fillId="10" borderId="16" xfId="0" applyFont="1" applyFill="1" applyBorder="1" applyAlignment="1" applyProtection="1">
      <alignment vertical="center"/>
    </xf>
    <xf numFmtId="0" fontId="15" fillId="2" borderId="17" xfId="0" applyFont="1" applyFill="1" applyBorder="1" applyAlignment="1" applyProtection="1">
      <alignment horizontal="left" vertical="top" wrapText="1"/>
    </xf>
    <xf numFmtId="0" fontId="24" fillId="5" borderId="1" xfId="0" applyFont="1" applyFill="1" applyBorder="1" applyProtection="1">
      <alignment vertical="center"/>
    </xf>
    <xf numFmtId="49" fontId="24" fillId="5" borderId="1" xfId="0" applyNumberFormat="1" applyFont="1" applyFill="1" applyBorder="1" applyProtection="1">
      <alignment vertical="center"/>
    </xf>
    <xf numFmtId="0" fontId="18" fillId="2" borderId="54" xfId="0" applyFont="1" applyFill="1" applyBorder="1" applyProtection="1">
      <alignment vertical="center"/>
    </xf>
    <xf numFmtId="0" fontId="18" fillId="2" borderId="55" xfId="0" applyFont="1" applyFill="1" applyBorder="1" applyProtection="1">
      <alignment vertical="center"/>
    </xf>
    <xf numFmtId="0" fontId="18" fillId="2" borderId="56" xfId="0" applyFont="1" applyFill="1" applyBorder="1" applyProtection="1">
      <alignment vertical="center"/>
    </xf>
    <xf numFmtId="0" fontId="18" fillId="2" borderId="25" xfId="0" applyFont="1" applyFill="1" applyBorder="1" applyProtection="1">
      <alignment vertical="center"/>
    </xf>
    <xf numFmtId="0" fontId="18" fillId="2" borderId="0" xfId="0" applyFont="1" applyFill="1" applyBorder="1" applyProtection="1">
      <alignment vertical="center"/>
    </xf>
    <xf numFmtId="0" fontId="18" fillId="2" borderId="57" xfId="0" applyFont="1" applyFill="1" applyBorder="1" applyProtection="1">
      <alignment vertical="center"/>
    </xf>
    <xf numFmtId="0" fontId="18" fillId="2" borderId="8" xfId="0" applyFont="1" applyFill="1" applyBorder="1" applyProtection="1">
      <alignment vertical="center"/>
    </xf>
    <xf numFmtId="0" fontId="18" fillId="2" borderId="29" xfId="0" applyFont="1" applyFill="1" applyBorder="1" applyProtection="1">
      <alignment vertical="center"/>
    </xf>
    <xf numFmtId="0" fontId="18" fillId="2" borderId="26" xfId="0" applyFont="1" applyFill="1" applyBorder="1" applyProtection="1">
      <alignment vertical="center"/>
    </xf>
    <xf numFmtId="0" fontId="2" fillId="0" borderId="0" xfId="0" applyFont="1" applyFill="1" applyProtection="1">
      <alignment vertical="center"/>
    </xf>
    <xf numFmtId="0" fontId="3" fillId="2" borderId="4" xfId="0" applyFont="1" applyFill="1" applyBorder="1" applyProtection="1">
      <alignment vertical="center"/>
    </xf>
    <xf numFmtId="0" fontId="12" fillId="6" borderId="19" xfId="0" applyFont="1" applyFill="1" applyBorder="1" applyProtection="1">
      <alignment vertical="center"/>
    </xf>
    <xf numFmtId="0" fontId="10" fillId="6" borderId="20" xfId="0" applyFont="1" applyFill="1" applyBorder="1" applyProtection="1">
      <alignment vertical="center"/>
    </xf>
    <xf numFmtId="0" fontId="10" fillId="5" borderId="1" xfId="1" applyNumberFormat="1" applyFont="1" applyFill="1" applyBorder="1" applyProtection="1">
      <alignment vertical="center"/>
    </xf>
    <xf numFmtId="9" fontId="10" fillId="5" borderId="1" xfId="1" applyFont="1" applyFill="1" applyBorder="1" applyProtection="1">
      <alignment vertical="center"/>
    </xf>
    <xf numFmtId="0" fontId="10" fillId="6" borderId="19" xfId="0" applyFont="1" applyFill="1" applyBorder="1" applyProtection="1">
      <alignment vertical="center"/>
    </xf>
    <xf numFmtId="0" fontId="9" fillId="6" borderId="20" xfId="0" applyFont="1" applyFill="1" applyBorder="1" applyProtection="1">
      <alignment vertical="center"/>
    </xf>
    <xf numFmtId="0" fontId="18" fillId="0" borderId="45" xfId="4" applyFont="1" applyBorder="1" applyAlignment="1" applyProtection="1">
      <alignment horizontal="left" vertical="center" wrapText="1" indent="1"/>
    </xf>
    <xf numFmtId="0" fontId="16" fillId="0" borderId="0" xfId="0" applyFont="1" applyAlignment="1" applyProtection="1">
      <alignment vertical="center"/>
    </xf>
    <xf numFmtId="0" fontId="13" fillId="0" borderId="1" xfId="0" applyNumberFormat="1" applyFont="1" applyFill="1" applyBorder="1" applyProtection="1">
      <alignment vertical="center"/>
      <protection locked="0"/>
    </xf>
    <xf numFmtId="0" fontId="21" fillId="0" borderId="0" xfId="0" applyFont="1">
      <alignment vertical="center"/>
    </xf>
    <xf numFmtId="0" fontId="21" fillId="0" borderId="1" xfId="0" applyFont="1" applyBorder="1" applyProtection="1">
      <alignment vertical="center"/>
      <protection locked="0"/>
    </xf>
    <xf numFmtId="0" fontId="15" fillId="8" borderId="0" xfId="0" applyFont="1" applyFill="1" applyProtection="1">
      <alignment vertical="center"/>
    </xf>
    <xf numFmtId="0" fontId="15" fillId="0" borderId="0" xfId="0" applyFont="1" applyProtection="1">
      <alignment vertical="center"/>
    </xf>
    <xf numFmtId="176" fontId="13" fillId="4" borderId="1" xfId="2" applyNumberFormat="1" applyFont="1" applyFill="1" applyBorder="1" applyProtection="1">
      <alignment vertical="center"/>
    </xf>
    <xf numFmtId="0" fontId="44" fillId="0" borderId="0" xfId="6" applyFont="1" applyBorder="1"/>
    <xf numFmtId="0" fontId="46" fillId="0" borderId="0" xfId="0" applyFont="1" applyBorder="1">
      <alignment vertical="center"/>
    </xf>
    <xf numFmtId="49" fontId="46" fillId="0" borderId="0" xfId="0" applyNumberFormat="1" applyFont="1" applyBorder="1" applyAlignment="1">
      <alignment horizontal="right" vertical="center"/>
    </xf>
    <xf numFmtId="0" fontId="46" fillId="0" borderId="0" xfId="0" applyFont="1" applyBorder="1" applyAlignment="1">
      <alignment horizontal="right" vertical="center"/>
    </xf>
    <xf numFmtId="57" fontId="46" fillId="0" borderId="0" xfId="0" applyNumberFormat="1" applyFont="1" applyBorder="1">
      <alignment vertical="center"/>
    </xf>
    <xf numFmtId="0" fontId="13" fillId="8" borderId="10" xfId="0" applyFont="1" applyFill="1" applyBorder="1" applyAlignment="1" applyProtection="1">
      <alignment horizontal="center" vertical="center"/>
    </xf>
    <xf numFmtId="0" fontId="33" fillId="0" borderId="0" xfId="4" applyFont="1" applyAlignment="1" applyProtection="1">
      <alignment horizontal="left" vertical="center" wrapText="1"/>
    </xf>
    <xf numFmtId="0" fontId="13" fillId="15" borderId="47" xfId="4" applyFont="1" applyFill="1" applyBorder="1" applyAlignment="1" applyProtection="1">
      <alignment horizontal="center" vertical="center" wrapText="1"/>
      <protection locked="0"/>
    </xf>
    <xf numFmtId="0" fontId="13" fillId="15" borderId="50" xfId="4" applyFont="1" applyFill="1" applyBorder="1" applyAlignment="1" applyProtection="1">
      <alignment horizontal="center" vertical="center" wrapText="1"/>
      <protection locked="0"/>
    </xf>
    <xf numFmtId="0" fontId="13" fillId="0" borderId="65" xfId="4" applyFont="1" applyBorder="1" applyAlignment="1" applyProtection="1">
      <alignment horizontal="center" vertical="center"/>
    </xf>
    <xf numFmtId="0" fontId="13" fillId="0" borderId="66" xfId="4" applyFont="1" applyBorder="1" applyAlignment="1" applyProtection="1">
      <alignment horizontal="center" vertical="center"/>
    </xf>
    <xf numFmtId="0" fontId="13" fillId="0" borderId="65" xfId="4" applyFont="1" applyBorder="1" applyAlignment="1" applyProtection="1">
      <alignment horizontal="left" vertical="center" wrapText="1" indent="1"/>
    </xf>
    <xf numFmtId="0" fontId="13" fillId="0" borderId="66" xfId="4" applyFont="1" applyBorder="1" applyAlignment="1" applyProtection="1">
      <alignment horizontal="left" vertical="center" wrapText="1" indent="1"/>
    </xf>
    <xf numFmtId="0" fontId="13" fillId="12" borderId="65" xfId="4" applyFont="1" applyFill="1" applyBorder="1" applyAlignment="1" applyProtection="1">
      <alignment horizontal="left" vertical="center" wrapText="1"/>
      <protection locked="0"/>
    </xf>
    <xf numFmtId="0" fontId="13" fillId="12" borderId="66" xfId="4" applyFont="1" applyFill="1" applyBorder="1" applyAlignment="1" applyProtection="1">
      <alignment horizontal="left" vertical="center" wrapText="1"/>
      <protection locked="0"/>
    </xf>
    <xf numFmtId="0" fontId="13" fillId="15" borderId="51" xfId="4" applyFont="1" applyFill="1" applyBorder="1" applyAlignment="1" applyProtection="1">
      <alignment horizontal="center" vertical="center" wrapText="1"/>
      <protection locked="0"/>
    </xf>
    <xf numFmtId="0" fontId="13" fillId="15" borderId="52" xfId="4" applyFont="1" applyFill="1" applyBorder="1" applyAlignment="1" applyProtection="1">
      <alignment horizontal="center" vertical="center" wrapText="1"/>
      <protection locked="0"/>
    </xf>
    <xf numFmtId="0" fontId="13" fillId="15" borderId="67" xfId="4" applyFont="1" applyFill="1" applyBorder="1" applyAlignment="1" applyProtection="1">
      <alignment horizontal="center" vertical="center" wrapText="1"/>
      <protection locked="0"/>
    </xf>
    <xf numFmtId="0" fontId="13" fillId="15" borderId="68" xfId="4" applyFont="1" applyFill="1" applyBorder="1" applyAlignment="1" applyProtection="1">
      <alignment horizontal="center" vertical="center" wrapText="1"/>
      <protection locked="0"/>
    </xf>
    <xf numFmtId="0" fontId="13" fillId="15" borderId="48" xfId="4" applyFont="1" applyFill="1" applyBorder="1" applyAlignment="1" applyProtection="1">
      <alignment horizontal="center" vertical="center" wrapText="1"/>
      <protection locked="0"/>
    </xf>
    <xf numFmtId="0" fontId="13" fillId="15" borderId="46" xfId="4" applyFont="1" applyFill="1" applyBorder="1" applyAlignment="1" applyProtection="1">
      <alignment horizontal="left" vertical="center"/>
      <protection locked="0"/>
    </xf>
    <xf numFmtId="0" fontId="13" fillId="15" borderId="43" xfId="4" applyFont="1" applyFill="1" applyBorder="1" applyAlignment="1" applyProtection="1">
      <alignment horizontal="left" vertical="center"/>
      <protection locked="0"/>
    </xf>
    <xf numFmtId="0" fontId="38" fillId="16" borderId="42" xfId="4" applyFont="1" applyFill="1" applyBorder="1" applyAlignment="1" applyProtection="1">
      <alignment horizontal="center"/>
    </xf>
    <xf numFmtId="0" fontId="38" fillId="16" borderId="43" xfId="4" applyFont="1" applyFill="1" applyBorder="1" applyAlignment="1" applyProtection="1">
      <alignment horizontal="center"/>
    </xf>
    <xf numFmtId="0" fontId="15" fillId="2" borderId="69" xfId="0" applyFont="1" applyFill="1" applyBorder="1" applyAlignment="1" applyProtection="1">
      <alignment horizontal="left" vertical="top" wrapText="1"/>
    </xf>
    <xf numFmtId="0" fontId="15" fillId="2" borderId="59" xfId="0" applyFont="1" applyFill="1" applyBorder="1" applyAlignment="1" applyProtection="1">
      <alignment horizontal="left" vertical="top" wrapText="1"/>
    </xf>
    <xf numFmtId="0" fontId="15" fillId="2" borderId="70" xfId="0" applyFont="1" applyFill="1" applyBorder="1" applyAlignment="1" applyProtection="1">
      <alignment horizontal="left" vertical="top" wrapText="1"/>
    </xf>
    <xf numFmtId="0" fontId="15" fillId="2" borderId="71" xfId="0" applyFont="1" applyFill="1" applyBorder="1" applyAlignment="1" applyProtection="1">
      <alignment horizontal="left" vertical="top" wrapText="1"/>
    </xf>
    <xf numFmtId="0" fontId="15" fillId="2" borderId="75" xfId="0" applyFont="1" applyFill="1" applyBorder="1" applyAlignment="1" applyProtection="1">
      <alignment horizontal="left" vertical="top" wrapText="1"/>
    </xf>
    <xf numFmtId="0" fontId="15" fillId="2" borderId="72" xfId="0" applyFont="1" applyFill="1" applyBorder="1" applyAlignment="1" applyProtection="1">
      <alignment horizontal="left" vertical="top" wrapText="1"/>
    </xf>
    <xf numFmtId="0" fontId="25" fillId="2" borderId="32" xfId="0" applyFont="1" applyFill="1" applyBorder="1" applyAlignment="1" applyProtection="1">
      <alignment horizontal="center" vertical="top" wrapText="1"/>
    </xf>
    <xf numFmtId="0" fontId="25" fillId="2" borderId="33" xfId="0" applyFont="1" applyFill="1" applyBorder="1" applyAlignment="1" applyProtection="1">
      <alignment horizontal="center" vertical="top" wrapText="1"/>
    </xf>
    <xf numFmtId="0" fontId="25" fillId="2" borderId="34" xfId="0" applyFont="1" applyFill="1" applyBorder="1" applyAlignment="1" applyProtection="1">
      <alignment horizontal="center" vertical="top" wrapText="1"/>
    </xf>
    <xf numFmtId="0" fontId="15" fillId="2" borderId="32" xfId="0" applyFont="1" applyFill="1" applyBorder="1" applyAlignment="1" applyProtection="1">
      <alignment horizontal="center" vertical="top" wrapText="1"/>
    </xf>
    <xf numFmtId="0" fontId="15" fillId="2" borderId="33" xfId="0" applyFont="1" applyFill="1" applyBorder="1" applyAlignment="1" applyProtection="1">
      <alignment horizontal="center" vertical="top" wrapText="1"/>
    </xf>
    <xf numFmtId="0" fontId="15" fillId="2" borderId="34" xfId="0" applyFont="1" applyFill="1" applyBorder="1" applyAlignment="1" applyProtection="1">
      <alignment horizontal="center" vertical="top" wrapText="1"/>
    </xf>
    <xf numFmtId="0" fontId="15" fillId="14" borderId="15" xfId="0" applyFont="1" applyFill="1" applyBorder="1" applyAlignment="1" applyProtection="1">
      <alignment horizontal="center" vertical="top" wrapText="1"/>
    </xf>
    <xf numFmtId="0" fontId="15" fillId="14" borderId="16" xfId="0" applyFont="1" applyFill="1" applyBorder="1" applyAlignment="1" applyProtection="1">
      <alignment horizontal="center" vertical="top" wrapText="1"/>
    </xf>
    <xf numFmtId="0" fontId="15" fillId="2" borderId="0" xfId="0" applyFont="1" applyFill="1" applyBorder="1" applyAlignment="1" applyProtection="1">
      <alignment horizontal="center" vertical="top"/>
    </xf>
    <xf numFmtId="0" fontId="15" fillId="2" borderId="29" xfId="0" applyFont="1" applyFill="1" applyBorder="1" applyAlignment="1" applyProtection="1">
      <alignment horizontal="center" vertical="top"/>
    </xf>
    <xf numFmtId="0" fontId="15" fillId="10" borderId="16" xfId="0" applyFont="1" applyFill="1" applyBorder="1" applyAlignment="1" applyProtection="1">
      <alignment horizontal="center" vertical="center"/>
    </xf>
    <xf numFmtId="0" fontId="15" fillId="10" borderId="17" xfId="0" applyFont="1" applyFill="1" applyBorder="1" applyAlignment="1" applyProtection="1">
      <alignment horizontal="center" vertical="center"/>
    </xf>
    <xf numFmtId="0" fontId="47" fillId="12" borderId="0" xfId="0" applyFont="1" applyFill="1" applyAlignment="1" applyProtection="1">
      <alignment horizontal="center" vertical="center"/>
    </xf>
    <xf numFmtId="0" fontId="2" fillId="12" borderId="0" xfId="0" applyFont="1" applyFill="1" applyAlignment="1" applyProtection="1">
      <alignment horizontal="center" vertical="center"/>
    </xf>
    <xf numFmtId="0" fontId="31" fillId="2" borderId="69" xfId="0" applyFont="1" applyFill="1" applyBorder="1" applyAlignment="1" applyProtection="1">
      <alignment horizontal="left" vertical="top" wrapText="1"/>
    </xf>
    <xf numFmtId="0" fontId="31" fillId="2" borderId="59" xfId="0" applyFont="1" applyFill="1" applyBorder="1" applyAlignment="1" applyProtection="1">
      <alignment horizontal="left" vertical="top" wrapText="1"/>
    </xf>
    <xf numFmtId="0" fontId="31" fillId="2" borderId="70" xfId="0" applyFont="1" applyFill="1" applyBorder="1" applyAlignment="1" applyProtection="1">
      <alignment horizontal="left" vertical="top" wrapText="1"/>
    </xf>
    <xf numFmtId="0" fontId="31" fillId="2" borderId="71" xfId="0" applyFont="1" applyFill="1" applyBorder="1" applyAlignment="1" applyProtection="1">
      <alignment horizontal="left" vertical="top" wrapText="1"/>
    </xf>
    <xf numFmtId="0" fontId="31" fillId="2" borderId="75" xfId="0" applyFont="1" applyFill="1" applyBorder="1" applyAlignment="1" applyProtection="1">
      <alignment horizontal="left" vertical="top" wrapText="1"/>
    </xf>
    <xf numFmtId="0" fontId="31" fillId="2" borderId="72" xfId="0" applyFont="1" applyFill="1" applyBorder="1" applyAlignment="1" applyProtection="1">
      <alignment horizontal="left" vertical="top" wrapText="1"/>
    </xf>
    <xf numFmtId="0" fontId="25" fillId="13" borderId="15" xfId="0" applyFont="1" applyFill="1" applyBorder="1" applyAlignment="1" applyProtection="1">
      <alignment horizontal="center" vertical="top" wrapText="1"/>
    </xf>
    <xf numFmtId="0" fontId="25" fillId="13" borderId="16" xfId="0" applyFont="1" applyFill="1" applyBorder="1" applyAlignment="1" applyProtection="1">
      <alignment horizontal="center" vertical="top" wrapText="1"/>
    </xf>
    <xf numFmtId="0" fontId="15" fillId="14" borderId="17" xfId="0" applyFont="1" applyFill="1" applyBorder="1" applyAlignment="1" applyProtection="1">
      <alignment horizontal="center" vertical="top" wrapText="1"/>
    </xf>
    <xf numFmtId="0" fontId="15" fillId="2" borderId="58"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5" fillId="2" borderId="31" xfId="0" applyFont="1" applyFill="1" applyBorder="1" applyAlignment="1" applyProtection="1">
      <alignment horizontal="left" vertical="top" wrapText="1"/>
    </xf>
    <xf numFmtId="0" fontId="15" fillId="2" borderId="30" xfId="0" applyFont="1" applyFill="1" applyBorder="1" applyAlignment="1" applyProtection="1">
      <alignment horizontal="center" vertical="top" wrapText="1"/>
    </xf>
    <xf numFmtId="0" fontId="11" fillId="2" borderId="27" xfId="0" applyFont="1" applyFill="1" applyBorder="1" applyAlignment="1" applyProtection="1">
      <alignment horizontal="left" vertical="top"/>
    </xf>
    <xf numFmtId="0" fontId="11" fillId="2" borderId="28" xfId="0" applyFont="1" applyFill="1" applyBorder="1" applyAlignment="1" applyProtection="1">
      <alignment horizontal="left" vertical="top"/>
    </xf>
    <xf numFmtId="0" fontId="11" fillId="2" borderId="12" xfId="0" applyFont="1" applyFill="1" applyBorder="1" applyAlignment="1" applyProtection="1">
      <alignment horizontal="left" vertical="center"/>
    </xf>
    <xf numFmtId="0" fontId="11" fillId="2" borderId="13" xfId="0" applyFont="1" applyFill="1" applyBorder="1" applyAlignment="1" applyProtection="1">
      <alignment horizontal="left" vertical="center"/>
    </xf>
    <xf numFmtId="0" fontId="11" fillId="2" borderId="12" xfId="0" applyFont="1" applyFill="1" applyBorder="1" applyAlignment="1" applyProtection="1">
      <alignment horizontal="left" vertical="top"/>
    </xf>
    <xf numFmtId="0" fontId="11" fillId="2" borderId="2" xfId="0" applyFont="1" applyFill="1" applyBorder="1" applyAlignment="1" applyProtection="1">
      <alignment horizontal="left" vertical="top"/>
    </xf>
    <xf numFmtId="0" fontId="13" fillId="0" borderId="25" xfId="0" applyFont="1" applyBorder="1" applyAlignment="1" applyProtection="1">
      <alignment vertical="center" wrapText="1"/>
    </xf>
    <xf numFmtId="0" fontId="13" fillId="0" borderId="8" xfId="0" applyFont="1" applyBorder="1" applyAlignment="1" applyProtection="1">
      <alignment vertical="center" wrapText="1"/>
    </xf>
    <xf numFmtId="0" fontId="13" fillId="15" borderId="47" xfId="4" applyFont="1" applyFill="1" applyBorder="1" applyAlignment="1" applyProtection="1">
      <alignment horizontal="center" vertical="center" wrapText="1"/>
    </xf>
    <xf numFmtId="0" fontId="13" fillId="15" borderId="50" xfId="4" applyFont="1" applyFill="1" applyBorder="1" applyAlignment="1" applyProtection="1">
      <alignment horizontal="center" vertical="center" wrapText="1"/>
    </xf>
    <xf numFmtId="0" fontId="39" fillId="0" borderId="65" xfId="4" applyFont="1" applyBorder="1" applyAlignment="1" applyProtection="1">
      <alignment horizontal="left" vertical="center" wrapText="1"/>
    </xf>
    <xf numFmtId="0" fontId="39" fillId="0" borderId="66" xfId="4" applyFont="1" applyBorder="1" applyAlignment="1" applyProtection="1">
      <alignment horizontal="left" vertical="center" wrapText="1"/>
    </xf>
    <xf numFmtId="0" fontId="13" fillId="15" borderId="51" xfId="4" applyFont="1" applyFill="1" applyBorder="1" applyAlignment="1" applyProtection="1">
      <alignment horizontal="center" vertical="center" wrapText="1"/>
    </xf>
    <xf numFmtId="0" fontId="13" fillId="15" borderId="52" xfId="4" applyFont="1" applyFill="1" applyBorder="1" applyAlignment="1" applyProtection="1">
      <alignment horizontal="center" vertical="center" wrapText="1"/>
    </xf>
    <xf numFmtId="0" fontId="13" fillId="15" borderId="67" xfId="4" applyFont="1" applyFill="1" applyBorder="1" applyAlignment="1" applyProtection="1">
      <alignment horizontal="center" vertical="center" wrapText="1"/>
    </xf>
    <xf numFmtId="0" fontId="13" fillId="15" borderId="68" xfId="4" applyFont="1" applyFill="1" applyBorder="1" applyAlignment="1" applyProtection="1">
      <alignment horizontal="center" vertical="center" wrapText="1"/>
    </xf>
    <xf numFmtId="0" fontId="13" fillId="15" borderId="48" xfId="4" applyFont="1" applyFill="1" applyBorder="1" applyAlignment="1" applyProtection="1">
      <alignment horizontal="center" vertical="center" wrapText="1"/>
    </xf>
    <xf numFmtId="0" fontId="39" fillId="0" borderId="45" xfId="4" applyFont="1" applyBorder="1" applyAlignment="1" applyProtection="1">
      <alignment horizontal="left" vertical="center" wrapText="1"/>
    </xf>
    <xf numFmtId="0" fontId="39" fillId="0" borderId="46" xfId="4" applyFont="1" applyBorder="1" applyAlignment="1" applyProtection="1">
      <alignment horizontal="left" vertical="center" wrapText="1"/>
    </xf>
    <xf numFmtId="0" fontId="39" fillId="0" borderId="53" xfId="4" applyFont="1" applyBorder="1" applyAlignment="1" applyProtection="1">
      <alignment horizontal="left" vertical="center" wrapText="1"/>
    </xf>
    <xf numFmtId="0" fontId="14" fillId="15" borderId="47" xfId="4" applyFont="1" applyFill="1" applyBorder="1" applyAlignment="1" applyProtection="1">
      <alignment horizontal="center" vertical="center" wrapText="1"/>
    </xf>
    <xf numFmtId="0" fontId="14" fillId="15" borderId="50" xfId="4" applyFont="1" applyFill="1" applyBorder="1" applyAlignment="1" applyProtection="1">
      <alignment horizontal="center" vertical="center" wrapText="1"/>
    </xf>
  </cellXfs>
  <cellStyles count="7">
    <cellStyle name="パーセント" xfId="1" builtinId="5"/>
    <cellStyle name="ハイパーリンク" xfId="3" builtinId="8"/>
    <cellStyle name="桁区切り" xfId="2" builtinId="6"/>
    <cellStyle name="標準" xfId="0" builtinId="0"/>
    <cellStyle name="標準 2" xfId="4" xr:uid="{709D7D27-8A68-456F-87D9-28F8C36DDF7E}"/>
    <cellStyle name="標準 2 2" xfId="5" xr:uid="{36DE37DD-4124-4A06-B877-9820300D4308}"/>
    <cellStyle name="標準 3" xfId="6" xr:uid="{54773908-426C-49B5-BA47-F0C7DE50DE1A}"/>
  </cellStyles>
  <dxfs count="55">
    <dxf>
      <fill>
        <patternFill>
          <bgColor theme="0" tint="-0.34998626667073579"/>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59</xdr:col>
      <xdr:colOff>22412</xdr:colOff>
      <xdr:row>9</xdr:row>
      <xdr:rowOff>156882</xdr:rowOff>
    </xdr:from>
    <xdr:to>
      <xdr:col>69</xdr:col>
      <xdr:colOff>122464</xdr:colOff>
      <xdr:row>42</xdr:row>
      <xdr:rowOff>171450</xdr:rowOff>
    </xdr:to>
    <xdr:sp macro="" textlink="">
      <xdr:nvSpPr>
        <xdr:cNvPr id="2" name="正方形/長方形 1">
          <a:extLst>
            <a:ext uri="{FF2B5EF4-FFF2-40B4-BE49-F238E27FC236}">
              <a16:creationId xmlns:a16="http://schemas.microsoft.com/office/drawing/2014/main" id="{09B25C70-6A51-49D3-951F-A2E073CBEF4E}"/>
            </a:ext>
          </a:extLst>
        </xdr:cNvPr>
        <xdr:cNvSpPr/>
      </xdr:nvSpPr>
      <xdr:spPr>
        <a:xfrm>
          <a:off x="44256512" y="1871382"/>
          <a:ext cx="14054177" cy="7834593"/>
        </a:xfrm>
        <a:prstGeom prst="rect">
          <a:avLst/>
        </a:prstGeom>
        <a:noFill/>
        <a:ln w="28575">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657225</xdr:colOff>
      <xdr:row>2</xdr:row>
      <xdr:rowOff>19050</xdr:rowOff>
    </xdr:from>
    <xdr:to>
      <xdr:col>15</xdr:col>
      <xdr:colOff>591306</xdr:colOff>
      <xdr:row>37</xdr:row>
      <xdr:rowOff>182161</xdr:rowOff>
    </xdr:to>
    <xdr:pic>
      <xdr:nvPicPr>
        <xdr:cNvPr id="9" name="図 8">
          <a:extLst>
            <a:ext uri="{FF2B5EF4-FFF2-40B4-BE49-F238E27FC236}">
              <a16:creationId xmlns:a16="http://schemas.microsoft.com/office/drawing/2014/main" id="{467D1F0E-BA35-44E0-B272-31F10F2B74D0}"/>
            </a:ext>
          </a:extLst>
        </xdr:cNvPr>
        <xdr:cNvPicPr>
          <a:picLocks noChangeAspect="1"/>
        </xdr:cNvPicPr>
      </xdr:nvPicPr>
      <xdr:blipFill>
        <a:blip xmlns:r="http://schemas.openxmlformats.org/officeDocument/2006/relationships" r:embed="rId1"/>
        <a:stretch>
          <a:fillRect/>
        </a:stretch>
      </xdr:blipFill>
      <xdr:spPr>
        <a:xfrm>
          <a:off x="5457825" y="495300"/>
          <a:ext cx="5420481" cy="8497486"/>
        </a:xfrm>
        <a:prstGeom prst="rect">
          <a:avLst/>
        </a:prstGeom>
      </xdr:spPr>
    </xdr:pic>
    <xdr:clientData/>
  </xdr:twoCellAnchor>
  <xdr:twoCellAnchor editAs="oneCell">
    <xdr:from>
      <xdr:col>16</xdr:col>
      <xdr:colOff>0</xdr:colOff>
      <xdr:row>2</xdr:row>
      <xdr:rowOff>95251</xdr:rowOff>
    </xdr:from>
    <xdr:to>
      <xdr:col>24</xdr:col>
      <xdr:colOff>133349</xdr:colOff>
      <xdr:row>17</xdr:row>
      <xdr:rowOff>212373</xdr:rowOff>
    </xdr:to>
    <xdr:pic>
      <xdr:nvPicPr>
        <xdr:cNvPr id="10" name="図 9">
          <a:extLst>
            <a:ext uri="{FF2B5EF4-FFF2-40B4-BE49-F238E27FC236}">
              <a16:creationId xmlns:a16="http://schemas.microsoft.com/office/drawing/2014/main" id="{5B40AB95-6815-4EAE-A4E9-3CFF5A0345AC}"/>
            </a:ext>
          </a:extLst>
        </xdr:cNvPr>
        <xdr:cNvPicPr>
          <a:picLocks noChangeAspect="1"/>
        </xdr:cNvPicPr>
      </xdr:nvPicPr>
      <xdr:blipFill>
        <a:blip xmlns:r="http://schemas.openxmlformats.org/officeDocument/2006/relationships" r:embed="rId2"/>
        <a:stretch>
          <a:fillRect/>
        </a:stretch>
      </xdr:blipFill>
      <xdr:spPr>
        <a:xfrm>
          <a:off x="8143876" y="571501"/>
          <a:ext cx="5619749" cy="3688997"/>
        </a:xfrm>
        <a:prstGeom prst="rect">
          <a:avLst/>
        </a:prstGeom>
      </xdr:spPr>
    </xdr:pic>
    <xdr:clientData/>
  </xdr:twoCellAnchor>
  <xdr:twoCellAnchor editAs="oneCell">
    <xdr:from>
      <xdr:col>1</xdr:col>
      <xdr:colOff>47626</xdr:colOff>
      <xdr:row>3</xdr:row>
      <xdr:rowOff>85725</xdr:rowOff>
    </xdr:from>
    <xdr:to>
      <xdr:col>8</xdr:col>
      <xdr:colOff>171450</xdr:colOff>
      <xdr:row>4</xdr:row>
      <xdr:rowOff>105773</xdr:rowOff>
    </xdr:to>
    <xdr:pic>
      <xdr:nvPicPr>
        <xdr:cNvPr id="11" name="図 10">
          <a:extLst>
            <a:ext uri="{FF2B5EF4-FFF2-40B4-BE49-F238E27FC236}">
              <a16:creationId xmlns:a16="http://schemas.microsoft.com/office/drawing/2014/main" id="{580F9455-6BDB-4025-9182-175AC7E94497}"/>
            </a:ext>
          </a:extLst>
        </xdr:cNvPr>
        <xdr:cNvPicPr>
          <a:picLocks noChangeAspect="1"/>
        </xdr:cNvPicPr>
      </xdr:nvPicPr>
      <xdr:blipFill>
        <a:blip xmlns:r="http://schemas.openxmlformats.org/officeDocument/2006/relationships" r:embed="rId3"/>
        <a:stretch>
          <a:fillRect/>
        </a:stretch>
      </xdr:blipFill>
      <xdr:spPr>
        <a:xfrm>
          <a:off x="733426" y="800100"/>
          <a:ext cx="4924424" cy="258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365311</xdr:colOff>
      <xdr:row>19</xdr:row>
      <xdr:rowOff>100855</xdr:rowOff>
    </xdr:from>
    <xdr:to>
      <xdr:col>11</xdr:col>
      <xdr:colOff>22411</xdr:colOff>
      <xdr:row>24</xdr:row>
      <xdr:rowOff>89647</xdr:rowOff>
    </xdr:to>
    <xdr:sp macro="" textlink="">
      <xdr:nvSpPr>
        <xdr:cNvPr id="4" name="正方形/長方形 3">
          <a:extLst>
            <a:ext uri="{FF2B5EF4-FFF2-40B4-BE49-F238E27FC236}">
              <a16:creationId xmlns:a16="http://schemas.microsoft.com/office/drawing/2014/main" id="{40EE5FE5-51EF-44A6-ACA2-A7AD9840BEB6}"/>
            </a:ext>
          </a:extLst>
        </xdr:cNvPr>
        <xdr:cNvSpPr/>
      </xdr:nvSpPr>
      <xdr:spPr>
        <a:xfrm>
          <a:off x="11526370" y="4885767"/>
          <a:ext cx="2335306" cy="109817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入力規則が設定されています。</a:t>
          </a:r>
          <a:endParaRPr lang="ja-JP" altLang="ja-JP">
            <a:solidFill>
              <a:schemeClr val="tx1"/>
            </a:solidFill>
            <a:effectLst/>
          </a:endParaRPr>
        </a:p>
        <a:p>
          <a:r>
            <a:rPr kumimoji="1" lang="ja-JP" altLang="ja-JP" sz="1100">
              <a:solidFill>
                <a:schemeClr val="tx1"/>
              </a:solidFill>
              <a:effectLst/>
              <a:latin typeface="+mn-lt"/>
              <a:ea typeface="+mn-ea"/>
              <a:cs typeface="+mn-cs"/>
            </a:rPr>
            <a:t>ハイフン</a:t>
          </a:r>
          <a:r>
            <a:rPr kumimoji="1" lang="ja-JP" altLang="en-US" sz="1100">
              <a:solidFill>
                <a:schemeClr val="tx1"/>
              </a:solidFill>
              <a:effectLst/>
              <a:latin typeface="+mn-lt"/>
              <a:ea typeface="+mn-ea"/>
              <a:cs typeface="+mn-cs"/>
            </a:rPr>
            <a:t>は含めずご記載ください。</a:t>
          </a:r>
          <a:endParaRPr kumimoji="1" lang="ja-JP" altLang="en-US" sz="1100">
            <a:solidFill>
              <a:schemeClr val="tx1"/>
            </a:solidFill>
          </a:endParaRPr>
        </a:p>
      </xdr:txBody>
    </xdr:sp>
    <xdr:clientData/>
  </xdr:twoCellAnchor>
  <xdr:twoCellAnchor>
    <xdr:from>
      <xdr:col>32</xdr:col>
      <xdr:colOff>549090</xdr:colOff>
      <xdr:row>18</xdr:row>
      <xdr:rowOff>201707</xdr:rowOff>
    </xdr:from>
    <xdr:to>
      <xdr:col>36</xdr:col>
      <xdr:colOff>100853</xdr:colOff>
      <xdr:row>25</xdr:row>
      <xdr:rowOff>112060</xdr:rowOff>
    </xdr:to>
    <xdr:sp macro="" textlink="">
      <xdr:nvSpPr>
        <xdr:cNvPr id="7" name="正方形/長方形 6">
          <a:extLst>
            <a:ext uri="{FF2B5EF4-FFF2-40B4-BE49-F238E27FC236}">
              <a16:creationId xmlns:a16="http://schemas.microsoft.com/office/drawing/2014/main" id="{B3B213F7-CC6F-4227-A655-4C4E4B70F49B}"/>
            </a:ext>
          </a:extLst>
        </xdr:cNvPr>
        <xdr:cNvSpPr/>
      </xdr:nvSpPr>
      <xdr:spPr>
        <a:xfrm>
          <a:off x="28440531" y="4695266"/>
          <a:ext cx="1972234" cy="140073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申請者は開催する講習会のうち、マイナンバーカードの申請方法の講座について</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コマ以上の講習会を実施する必要があります。</a:t>
          </a:r>
          <a:endParaRPr kumimoji="1" lang="en-US" altLang="ja-JP" sz="1100">
            <a:solidFill>
              <a:schemeClr val="tx1"/>
            </a:solidFill>
            <a:effectLst/>
            <a:latin typeface="+mn-lt"/>
            <a:ea typeface="+mn-ea"/>
            <a:cs typeface="+mn-cs"/>
          </a:endParaRPr>
        </a:p>
      </xdr:txBody>
    </xdr:sp>
    <xdr:clientData/>
  </xdr:twoCellAnchor>
  <xdr:twoCellAnchor>
    <xdr:from>
      <xdr:col>9</xdr:col>
      <xdr:colOff>874059</xdr:colOff>
      <xdr:row>17</xdr:row>
      <xdr:rowOff>190500</xdr:rowOff>
    </xdr:from>
    <xdr:to>
      <xdr:col>9</xdr:col>
      <xdr:colOff>1563221</xdr:colOff>
      <xdr:row>19</xdr:row>
      <xdr:rowOff>112060</xdr:rowOff>
    </xdr:to>
    <xdr:cxnSp macro="">
      <xdr:nvCxnSpPr>
        <xdr:cNvPr id="10" name="直線矢印コネクタ 9">
          <a:extLst>
            <a:ext uri="{FF2B5EF4-FFF2-40B4-BE49-F238E27FC236}">
              <a16:creationId xmlns:a16="http://schemas.microsoft.com/office/drawing/2014/main" id="{7F6D3DD2-9B80-4794-BD33-0EAEF7C7FA64}"/>
            </a:ext>
          </a:extLst>
        </xdr:cNvPr>
        <xdr:cNvCxnSpPr/>
      </xdr:nvCxnSpPr>
      <xdr:spPr>
        <a:xfrm flipH="1" flipV="1">
          <a:off x="12035118" y="4527176"/>
          <a:ext cx="689162" cy="3697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291354</xdr:colOff>
      <xdr:row>17</xdr:row>
      <xdr:rowOff>56030</xdr:rowOff>
    </xdr:from>
    <xdr:to>
      <xdr:col>34</xdr:col>
      <xdr:colOff>296957</xdr:colOff>
      <xdr:row>18</xdr:row>
      <xdr:rowOff>179295</xdr:rowOff>
    </xdr:to>
    <xdr:cxnSp macro="">
      <xdr:nvCxnSpPr>
        <xdr:cNvPr id="15" name="直線矢印コネクタ 14">
          <a:extLst>
            <a:ext uri="{FF2B5EF4-FFF2-40B4-BE49-F238E27FC236}">
              <a16:creationId xmlns:a16="http://schemas.microsoft.com/office/drawing/2014/main" id="{A5FFD158-D9EB-46F1-B358-B5AA0B4AA804}"/>
            </a:ext>
          </a:extLst>
        </xdr:cNvPr>
        <xdr:cNvCxnSpPr/>
      </xdr:nvCxnSpPr>
      <xdr:spPr>
        <a:xfrm flipH="1" flipV="1">
          <a:off x="29393030" y="4336677"/>
          <a:ext cx="5603" cy="3361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347384</xdr:colOff>
      <xdr:row>29</xdr:row>
      <xdr:rowOff>11207</xdr:rowOff>
    </xdr:from>
    <xdr:to>
      <xdr:col>43</xdr:col>
      <xdr:colOff>67237</xdr:colOff>
      <xdr:row>36</xdr:row>
      <xdr:rowOff>134472</xdr:rowOff>
    </xdr:to>
    <xdr:sp macro="" textlink="">
      <xdr:nvSpPr>
        <xdr:cNvPr id="26" name="正方形/長方形 25">
          <a:extLst>
            <a:ext uri="{FF2B5EF4-FFF2-40B4-BE49-F238E27FC236}">
              <a16:creationId xmlns:a16="http://schemas.microsoft.com/office/drawing/2014/main" id="{C622D665-F4A1-4566-966D-917FF99EB7E9}"/>
            </a:ext>
          </a:extLst>
        </xdr:cNvPr>
        <xdr:cNvSpPr/>
      </xdr:nvSpPr>
      <xdr:spPr>
        <a:xfrm>
          <a:off x="31869531" y="6846795"/>
          <a:ext cx="2745441" cy="1624853"/>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上記②、④～⑧の</a:t>
          </a:r>
          <a:r>
            <a:rPr kumimoji="1" lang="en-US" altLang="ja-JP" sz="1100">
              <a:solidFill>
                <a:schemeClr val="tx1"/>
              </a:solidFill>
              <a:effectLst/>
              <a:latin typeface="+mn-lt"/>
              <a:ea typeface="+mn-ea"/>
              <a:cs typeface="+mn-cs"/>
            </a:rPr>
            <a:t>6</a:t>
          </a:r>
          <a:r>
            <a:rPr kumimoji="1" lang="ja-JP" altLang="en-US" sz="1100">
              <a:solidFill>
                <a:schemeClr val="tx1"/>
              </a:solidFill>
              <a:effectLst/>
              <a:latin typeface="+mn-lt"/>
              <a:ea typeface="+mn-ea"/>
              <a:cs typeface="+mn-cs"/>
            </a:rPr>
            <a:t>講座中</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講座について</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各拠点で全て</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コマ以上の講習会を実施する必要があります。</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この場合は</a:t>
          </a:r>
          <a:r>
            <a:rPr kumimoji="1" lang="en-US" altLang="ja-JP" sz="1100">
              <a:solidFill>
                <a:schemeClr val="tx1"/>
              </a:solidFill>
              <a:effectLst/>
              <a:latin typeface="+mn-lt"/>
              <a:ea typeface="+mn-ea"/>
              <a:cs typeface="+mn-cs"/>
            </a:rPr>
            <a:t>6</a:t>
          </a:r>
          <a:r>
            <a:rPr kumimoji="1" lang="ja-JP" altLang="en-US" sz="1100">
              <a:solidFill>
                <a:schemeClr val="tx1"/>
              </a:solidFill>
              <a:effectLst/>
              <a:latin typeface="+mn-lt"/>
              <a:ea typeface="+mn-ea"/>
              <a:cs typeface="+mn-cs"/>
            </a:rPr>
            <a:t>講座中</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講座について</a:t>
          </a:r>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コマ以上の講習会予定となり、</a:t>
          </a:r>
          <a:r>
            <a:rPr kumimoji="1" lang="ja-JP" altLang="en-US" sz="1100" b="1" u="sng">
              <a:solidFill>
                <a:srgbClr val="FF0000"/>
              </a:solidFill>
              <a:effectLst/>
              <a:latin typeface="+mn-lt"/>
              <a:ea typeface="+mn-ea"/>
              <a:cs typeface="+mn-cs"/>
            </a:rPr>
            <a:t>事業実施条件を満たします</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clientData/>
  </xdr:twoCellAnchor>
  <xdr:twoCellAnchor>
    <xdr:from>
      <xdr:col>43</xdr:col>
      <xdr:colOff>67237</xdr:colOff>
      <xdr:row>17</xdr:row>
      <xdr:rowOff>112059</xdr:rowOff>
    </xdr:from>
    <xdr:to>
      <xdr:col>44</xdr:col>
      <xdr:colOff>246529</xdr:colOff>
      <xdr:row>29</xdr:row>
      <xdr:rowOff>44826</xdr:rowOff>
    </xdr:to>
    <xdr:cxnSp macro="">
      <xdr:nvCxnSpPr>
        <xdr:cNvPr id="18" name="直線矢印コネクタ 17">
          <a:extLst>
            <a:ext uri="{FF2B5EF4-FFF2-40B4-BE49-F238E27FC236}">
              <a16:creationId xmlns:a16="http://schemas.microsoft.com/office/drawing/2014/main" id="{27EADC65-5087-4962-8888-30F3DA70A2B7}"/>
            </a:ext>
          </a:extLst>
        </xdr:cNvPr>
        <xdr:cNvCxnSpPr/>
      </xdr:nvCxnSpPr>
      <xdr:spPr>
        <a:xfrm flipV="1">
          <a:off x="34614972" y="4392706"/>
          <a:ext cx="784410" cy="24877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526677</xdr:colOff>
      <xdr:row>19</xdr:row>
      <xdr:rowOff>85167</xdr:rowOff>
    </xdr:from>
    <xdr:to>
      <xdr:col>7</xdr:col>
      <xdr:colOff>156882</xdr:colOff>
      <xdr:row>25</xdr:row>
      <xdr:rowOff>100853</xdr:rowOff>
    </xdr:to>
    <xdr:sp macro="" textlink="">
      <xdr:nvSpPr>
        <xdr:cNvPr id="33" name="正方形/長方形 32">
          <a:extLst>
            <a:ext uri="{FF2B5EF4-FFF2-40B4-BE49-F238E27FC236}">
              <a16:creationId xmlns:a16="http://schemas.microsoft.com/office/drawing/2014/main" id="{B58A107E-F7A4-4EE1-B896-85F7A36F951E}"/>
            </a:ext>
          </a:extLst>
        </xdr:cNvPr>
        <xdr:cNvSpPr/>
      </xdr:nvSpPr>
      <xdr:spPr>
        <a:xfrm>
          <a:off x="7754471" y="4791638"/>
          <a:ext cx="1355911" cy="129315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拠点とする各市区町村の全てから確認書を受領し申請時に提出する必要があります。</a:t>
          </a:r>
          <a:endParaRPr lang="ja-JP" altLang="ja-JP">
            <a:solidFill>
              <a:schemeClr val="tx1"/>
            </a:solidFill>
            <a:effectLst/>
          </a:endParaRPr>
        </a:p>
      </xdr:txBody>
    </xdr:sp>
    <xdr:clientData/>
  </xdr:twoCellAnchor>
  <xdr:twoCellAnchor>
    <xdr:from>
      <xdr:col>6</xdr:col>
      <xdr:colOff>403412</xdr:colOff>
      <xdr:row>17</xdr:row>
      <xdr:rowOff>156882</xdr:rowOff>
    </xdr:from>
    <xdr:to>
      <xdr:col>6</xdr:col>
      <xdr:colOff>403412</xdr:colOff>
      <xdr:row>19</xdr:row>
      <xdr:rowOff>85167</xdr:rowOff>
    </xdr:to>
    <xdr:cxnSp macro="">
      <xdr:nvCxnSpPr>
        <xdr:cNvPr id="34" name="直線矢印コネクタ 33">
          <a:extLst>
            <a:ext uri="{FF2B5EF4-FFF2-40B4-BE49-F238E27FC236}">
              <a16:creationId xmlns:a16="http://schemas.microsoft.com/office/drawing/2014/main" id="{29A73731-FE99-405C-87A2-32646B5B722D}"/>
            </a:ext>
          </a:extLst>
        </xdr:cNvPr>
        <xdr:cNvCxnSpPr>
          <a:stCxn id="33" idx="0"/>
        </xdr:cNvCxnSpPr>
      </xdr:nvCxnSpPr>
      <xdr:spPr>
        <a:xfrm flipV="1">
          <a:off x="8494059" y="4437529"/>
          <a:ext cx="0" cy="3541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510987</xdr:colOff>
      <xdr:row>18</xdr:row>
      <xdr:rowOff>192743</xdr:rowOff>
    </xdr:from>
    <xdr:to>
      <xdr:col>3</xdr:col>
      <xdr:colOff>224118</xdr:colOff>
      <xdr:row>26</xdr:row>
      <xdr:rowOff>67235</xdr:rowOff>
    </xdr:to>
    <xdr:sp macro="" textlink="">
      <xdr:nvSpPr>
        <xdr:cNvPr id="63" name="正方形/長方形 62">
          <a:extLst>
            <a:ext uri="{FF2B5EF4-FFF2-40B4-BE49-F238E27FC236}">
              <a16:creationId xmlns:a16="http://schemas.microsoft.com/office/drawing/2014/main" id="{2CBE0E50-BA2B-42AF-A8CF-3673BE64D0E6}"/>
            </a:ext>
          </a:extLst>
        </xdr:cNvPr>
        <xdr:cNvSpPr/>
      </xdr:nvSpPr>
      <xdr:spPr>
        <a:xfrm>
          <a:off x="1082487" y="4686302"/>
          <a:ext cx="2570631" cy="157778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rPr>
            <a:t>同一会場であっても障害者を対象とした講習会の開催予定有無によって記載行を分けてください。</a:t>
          </a:r>
          <a:endParaRPr lang="en-US" altLang="ja-JP">
            <a:solidFill>
              <a:schemeClr val="tx1"/>
            </a:solidFill>
            <a:effectLst/>
          </a:endParaRPr>
        </a:p>
        <a:p>
          <a:r>
            <a:rPr lang="ja-JP" altLang="en-US">
              <a:solidFill>
                <a:schemeClr val="tx1"/>
              </a:solidFill>
              <a:effectLst/>
            </a:rPr>
            <a:t>また、同一の対象に向けて講習会を開催する場合でも、開催市町村や会場ごとに記載行を分けてください。</a:t>
          </a:r>
          <a:endParaRPr lang="ja-JP" altLang="ja-JP">
            <a:solidFill>
              <a:schemeClr val="tx1"/>
            </a:solidFill>
            <a:effectLst/>
          </a:endParaRPr>
        </a:p>
      </xdr:txBody>
    </xdr:sp>
    <xdr:clientData/>
  </xdr:twoCellAnchor>
  <xdr:twoCellAnchor>
    <xdr:from>
      <xdr:col>2</xdr:col>
      <xdr:colOff>1796303</xdr:colOff>
      <xdr:row>17</xdr:row>
      <xdr:rowOff>33618</xdr:rowOff>
    </xdr:from>
    <xdr:to>
      <xdr:col>2</xdr:col>
      <xdr:colOff>1804147</xdr:colOff>
      <xdr:row>18</xdr:row>
      <xdr:rowOff>192743</xdr:rowOff>
    </xdr:to>
    <xdr:cxnSp macro="">
      <xdr:nvCxnSpPr>
        <xdr:cNvPr id="64" name="直線矢印コネクタ 63">
          <a:extLst>
            <a:ext uri="{FF2B5EF4-FFF2-40B4-BE49-F238E27FC236}">
              <a16:creationId xmlns:a16="http://schemas.microsoft.com/office/drawing/2014/main" id="{F92BC3D7-B78B-461C-BEFF-E0BE7FA716CE}"/>
            </a:ext>
          </a:extLst>
        </xdr:cNvPr>
        <xdr:cNvCxnSpPr>
          <a:stCxn id="63" idx="0"/>
        </xdr:cNvCxnSpPr>
      </xdr:nvCxnSpPr>
      <xdr:spPr>
        <a:xfrm flipV="1">
          <a:off x="2367803" y="4314265"/>
          <a:ext cx="7844" cy="3720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1792941</xdr:colOff>
      <xdr:row>26</xdr:row>
      <xdr:rowOff>67235</xdr:rowOff>
    </xdr:from>
    <xdr:to>
      <xdr:col>2</xdr:col>
      <xdr:colOff>1796303</xdr:colOff>
      <xdr:row>55</xdr:row>
      <xdr:rowOff>123265</xdr:rowOff>
    </xdr:to>
    <xdr:cxnSp macro="">
      <xdr:nvCxnSpPr>
        <xdr:cNvPr id="69" name="直線矢印コネクタ 68">
          <a:extLst>
            <a:ext uri="{FF2B5EF4-FFF2-40B4-BE49-F238E27FC236}">
              <a16:creationId xmlns:a16="http://schemas.microsoft.com/office/drawing/2014/main" id="{DD0CB1ED-F09B-4F2E-BC49-9245D58A7CDF}"/>
            </a:ext>
          </a:extLst>
        </xdr:cNvPr>
        <xdr:cNvCxnSpPr>
          <a:stCxn id="63" idx="2"/>
        </xdr:cNvCxnSpPr>
      </xdr:nvCxnSpPr>
      <xdr:spPr>
        <a:xfrm flipH="1">
          <a:off x="2364441" y="6264088"/>
          <a:ext cx="3362" cy="62416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567018</xdr:colOff>
      <xdr:row>19</xdr:row>
      <xdr:rowOff>91890</xdr:rowOff>
    </xdr:from>
    <xdr:to>
      <xdr:col>9</xdr:col>
      <xdr:colOff>280146</xdr:colOff>
      <xdr:row>28</xdr:row>
      <xdr:rowOff>112059</xdr:rowOff>
    </xdr:to>
    <xdr:sp macro="" textlink="">
      <xdr:nvSpPr>
        <xdr:cNvPr id="30" name="正方形/長方形 29">
          <a:extLst>
            <a:ext uri="{FF2B5EF4-FFF2-40B4-BE49-F238E27FC236}">
              <a16:creationId xmlns:a16="http://schemas.microsoft.com/office/drawing/2014/main" id="{68F83929-D4AD-4943-AD4A-02DAFD7F4B4A}"/>
            </a:ext>
          </a:extLst>
        </xdr:cNvPr>
        <xdr:cNvSpPr/>
      </xdr:nvSpPr>
      <xdr:spPr>
        <a:xfrm>
          <a:off x="9520518" y="4798361"/>
          <a:ext cx="1920687" cy="193637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特定市町村は公募要領の別紙及び、本</a:t>
          </a:r>
          <a:r>
            <a:rPr kumimoji="1" lang="en-US" altLang="ja-JP" sz="1100">
              <a:solidFill>
                <a:schemeClr val="tx1"/>
              </a:solidFill>
              <a:effectLst/>
              <a:latin typeface="+mn-lt"/>
              <a:ea typeface="+mn-ea"/>
              <a:cs typeface="+mn-cs"/>
            </a:rPr>
            <a:t>Excel</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参考</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特定市町村でご確認ください。</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該当の文字が出る場合は特定市町村、出ない場合は特定市町村ではありません。</a:t>
          </a:r>
          <a:endParaRPr lang="ja-JP" altLang="ja-JP">
            <a:solidFill>
              <a:schemeClr val="tx1"/>
            </a:solidFill>
            <a:effectLst/>
          </a:endParaRPr>
        </a:p>
      </xdr:txBody>
    </xdr:sp>
    <xdr:clientData/>
  </xdr:twoCellAnchor>
  <xdr:twoCellAnchor>
    <xdr:from>
      <xdr:col>8</xdr:col>
      <xdr:colOff>302558</xdr:colOff>
      <xdr:row>17</xdr:row>
      <xdr:rowOff>123265</xdr:rowOff>
    </xdr:from>
    <xdr:to>
      <xdr:col>8</xdr:col>
      <xdr:colOff>305921</xdr:colOff>
      <xdr:row>19</xdr:row>
      <xdr:rowOff>91890</xdr:rowOff>
    </xdr:to>
    <xdr:cxnSp macro="">
      <xdr:nvCxnSpPr>
        <xdr:cNvPr id="31" name="直線矢印コネクタ 30">
          <a:extLst>
            <a:ext uri="{FF2B5EF4-FFF2-40B4-BE49-F238E27FC236}">
              <a16:creationId xmlns:a16="http://schemas.microsoft.com/office/drawing/2014/main" id="{E20CE4F7-80F4-4A18-BCCA-48F09084A8AF}"/>
            </a:ext>
          </a:extLst>
        </xdr:cNvPr>
        <xdr:cNvCxnSpPr>
          <a:stCxn id="30" idx="0"/>
        </xdr:cNvCxnSpPr>
      </xdr:nvCxnSpPr>
      <xdr:spPr>
        <a:xfrm flipH="1" flipV="1">
          <a:off x="10477499" y="4403912"/>
          <a:ext cx="3363" cy="39444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xdr:row>
      <xdr:rowOff>208431</xdr:rowOff>
    </xdr:from>
    <xdr:to>
      <xdr:col>12</xdr:col>
      <xdr:colOff>89647</xdr:colOff>
      <xdr:row>7</xdr:row>
      <xdr:rowOff>163605</xdr:rowOff>
    </xdr:to>
    <xdr:sp macro="" textlink="">
      <xdr:nvSpPr>
        <xdr:cNvPr id="36" name="正方形/長方形 35">
          <a:extLst>
            <a:ext uri="{FF2B5EF4-FFF2-40B4-BE49-F238E27FC236}">
              <a16:creationId xmlns:a16="http://schemas.microsoft.com/office/drawing/2014/main" id="{6AE0EF26-FBDA-4A4F-BF3F-B59AE62C66EA}"/>
            </a:ext>
          </a:extLst>
        </xdr:cNvPr>
        <xdr:cNvSpPr/>
      </xdr:nvSpPr>
      <xdr:spPr>
        <a:xfrm>
          <a:off x="14625917" y="634255"/>
          <a:ext cx="1790701" cy="10533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rPr>
            <a:t>選択した講習会実施形態で必要となる実施コマ数以上の開催予定があるか確認してください。</a:t>
          </a:r>
        </a:p>
      </xdr:txBody>
    </xdr:sp>
    <xdr:clientData/>
  </xdr:twoCellAnchor>
  <xdr:twoCellAnchor>
    <xdr:from>
      <xdr:col>4</xdr:col>
      <xdr:colOff>257735</xdr:colOff>
      <xdr:row>5</xdr:row>
      <xdr:rowOff>56030</xdr:rowOff>
    </xdr:from>
    <xdr:to>
      <xdr:col>10</xdr:col>
      <xdr:colOff>0</xdr:colOff>
      <xdr:row>5</xdr:row>
      <xdr:rowOff>62754</xdr:rowOff>
    </xdr:to>
    <xdr:cxnSp macro="">
      <xdr:nvCxnSpPr>
        <xdr:cNvPr id="37" name="直線矢印コネクタ 36">
          <a:extLst>
            <a:ext uri="{FF2B5EF4-FFF2-40B4-BE49-F238E27FC236}">
              <a16:creationId xmlns:a16="http://schemas.microsoft.com/office/drawing/2014/main" id="{B9B6CEB9-F6CC-4E60-A838-A42A87DA48B6}"/>
            </a:ext>
          </a:extLst>
        </xdr:cNvPr>
        <xdr:cNvCxnSpPr>
          <a:stCxn id="36" idx="1"/>
        </xdr:cNvCxnSpPr>
      </xdr:nvCxnSpPr>
      <xdr:spPr>
        <a:xfrm flipH="1" flipV="1">
          <a:off x="5535706" y="1154206"/>
          <a:ext cx="9090211" cy="67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305921</xdr:colOff>
      <xdr:row>28</xdr:row>
      <xdr:rowOff>112059</xdr:rowOff>
    </xdr:from>
    <xdr:to>
      <xdr:col>8</xdr:col>
      <xdr:colOff>324971</xdr:colOff>
      <xdr:row>31</xdr:row>
      <xdr:rowOff>145676</xdr:rowOff>
    </xdr:to>
    <xdr:cxnSp macro="">
      <xdr:nvCxnSpPr>
        <xdr:cNvPr id="40" name="直線矢印コネクタ 39">
          <a:extLst>
            <a:ext uri="{FF2B5EF4-FFF2-40B4-BE49-F238E27FC236}">
              <a16:creationId xmlns:a16="http://schemas.microsoft.com/office/drawing/2014/main" id="{068DE55B-5841-4576-9D06-7488E6E8A6F3}"/>
            </a:ext>
          </a:extLst>
        </xdr:cNvPr>
        <xdr:cNvCxnSpPr>
          <a:stCxn id="30" idx="2"/>
        </xdr:cNvCxnSpPr>
      </xdr:nvCxnSpPr>
      <xdr:spPr>
        <a:xfrm>
          <a:off x="10480862" y="6734735"/>
          <a:ext cx="19050" cy="672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235322</xdr:colOff>
      <xdr:row>30</xdr:row>
      <xdr:rowOff>89646</xdr:rowOff>
    </xdr:from>
    <xdr:to>
      <xdr:col>11</xdr:col>
      <xdr:colOff>170328</xdr:colOff>
      <xdr:row>39</xdr:row>
      <xdr:rowOff>78441</xdr:rowOff>
    </xdr:to>
    <xdr:sp macro="" textlink="">
      <xdr:nvSpPr>
        <xdr:cNvPr id="41" name="吹き出し: 角を丸めた四角形 40">
          <a:extLst>
            <a:ext uri="{FF2B5EF4-FFF2-40B4-BE49-F238E27FC236}">
              <a16:creationId xmlns:a16="http://schemas.microsoft.com/office/drawing/2014/main" id="{3917E4A1-C904-42C5-BFE6-E5612B7115FB}"/>
            </a:ext>
          </a:extLst>
        </xdr:cNvPr>
        <xdr:cNvSpPr/>
      </xdr:nvSpPr>
      <xdr:spPr>
        <a:xfrm>
          <a:off x="11396381" y="7317440"/>
          <a:ext cx="2613212" cy="2005854"/>
        </a:xfrm>
        <a:prstGeom prst="wedgeRoundRectCallout">
          <a:avLst>
            <a:gd name="adj1" fmla="val -75455"/>
            <a:gd name="adj2" fmla="val -1010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該当の文字が出ない＝特定市町村ではありません。</a:t>
          </a:r>
          <a:endParaRPr kumimoji="1" lang="en-US" altLang="ja-JP" sz="1100">
            <a:solidFill>
              <a:srgbClr val="FF0000"/>
            </a:solidFill>
          </a:endParaRPr>
        </a:p>
        <a:p>
          <a:pPr algn="l"/>
          <a:r>
            <a:rPr kumimoji="1" lang="ja-JP" altLang="en-US" sz="1100">
              <a:solidFill>
                <a:srgbClr val="FF0000"/>
              </a:solidFill>
            </a:rPr>
            <a:t>この講習会予定は、</a:t>
          </a:r>
          <a:endParaRPr kumimoji="1" lang="en-US" altLang="ja-JP" sz="1100">
            <a:solidFill>
              <a:srgbClr val="FF0000"/>
            </a:solidFill>
          </a:endParaRPr>
        </a:p>
        <a:p>
          <a:pPr algn="l"/>
          <a:r>
            <a:rPr kumimoji="1" lang="ja-JP" altLang="en-US" sz="1100">
              <a:solidFill>
                <a:srgbClr val="FF0000"/>
              </a:solidFill>
            </a:rPr>
            <a:t>特定市町村で実施しない</a:t>
          </a:r>
          <a:r>
            <a:rPr kumimoji="1" lang="en-US" altLang="ja-JP" sz="1100">
              <a:solidFill>
                <a:srgbClr val="FF0000"/>
              </a:solidFill>
            </a:rPr>
            <a:t>×</a:t>
          </a:r>
          <a:r>
            <a:rPr kumimoji="1" lang="ja-JP" altLang="en-US" sz="1100">
              <a:solidFill>
                <a:srgbClr val="FF0000"/>
              </a:solidFill>
            </a:rPr>
            <a:t>障害者を対象とする講習会</a:t>
          </a:r>
          <a:endParaRPr kumimoji="1" lang="en-US" altLang="ja-JP" sz="1100">
            <a:solidFill>
              <a:srgbClr val="FF0000"/>
            </a:solidFill>
          </a:endParaRPr>
        </a:p>
        <a:p>
          <a:pPr algn="l"/>
          <a:r>
            <a:rPr kumimoji="1" lang="en-US" altLang="ja-JP" sz="1100">
              <a:solidFill>
                <a:srgbClr val="FF0000"/>
              </a:solidFill>
            </a:rPr>
            <a:t>(No.81</a:t>
          </a:r>
          <a:r>
            <a:rPr kumimoji="1" lang="ja-JP" altLang="en-US" sz="1100">
              <a:solidFill>
                <a:srgbClr val="FF0000"/>
              </a:solidFill>
            </a:rPr>
            <a:t>～</a:t>
          </a:r>
          <a:r>
            <a:rPr kumimoji="1" lang="en-US" altLang="ja-JP" sz="1100">
              <a:solidFill>
                <a:srgbClr val="FF0000"/>
              </a:solidFill>
            </a:rPr>
            <a:t>No.120)</a:t>
          </a:r>
          <a:r>
            <a:rPr kumimoji="1" lang="ja-JP" altLang="en-US" sz="1100">
              <a:solidFill>
                <a:srgbClr val="FF0000"/>
              </a:solidFill>
            </a:rPr>
            <a:t>に記載されるべきものです。</a:t>
          </a:r>
        </a:p>
      </xdr:txBody>
    </xdr:sp>
    <xdr:clientData/>
  </xdr:twoCellAnchor>
  <xdr:twoCellAnchor>
    <xdr:from>
      <xdr:col>16</xdr:col>
      <xdr:colOff>11206</xdr:colOff>
      <xdr:row>35</xdr:row>
      <xdr:rowOff>33618</xdr:rowOff>
    </xdr:from>
    <xdr:to>
      <xdr:col>19</xdr:col>
      <xdr:colOff>168087</xdr:colOff>
      <xdr:row>39</xdr:row>
      <xdr:rowOff>44824</xdr:rowOff>
    </xdr:to>
    <xdr:sp macro="" textlink="">
      <xdr:nvSpPr>
        <xdr:cNvPr id="50" name="正方形/長方形 49">
          <a:extLst>
            <a:ext uri="{FF2B5EF4-FFF2-40B4-BE49-F238E27FC236}">
              <a16:creationId xmlns:a16="http://schemas.microsoft.com/office/drawing/2014/main" id="{F9B233A3-0BF6-40A4-853B-85D8D5CC6ADF}"/>
            </a:ext>
          </a:extLst>
        </xdr:cNvPr>
        <xdr:cNvSpPr/>
      </xdr:nvSpPr>
      <xdr:spPr>
        <a:xfrm>
          <a:off x="18220765" y="8146677"/>
          <a:ext cx="1972234" cy="874059"/>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講習会が開催されていない講座について</a:t>
          </a:r>
          <a:r>
            <a:rPr kumimoji="1" lang="ja-JP" altLang="en-US" sz="1100" b="1" u="sng">
              <a:solidFill>
                <a:srgbClr val="FF0000"/>
              </a:solidFill>
              <a:effectLst/>
              <a:latin typeface="+mn-lt"/>
              <a:ea typeface="+mn-ea"/>
              <a:cs typeface="+mn-cs"/>
            </a:rPr>
            <a:t>相談会のみ実施することはできません</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clientData/>
  </xdr:twoCellAnchor>
  <xdr:twoCellAnchor>
    <xdr:from>
      <xdr:col>17</xdr:col>
      <xdr:colOff>358588</xdr:colOff>
      <xdr:row>33</xdr:row>
      <xdr:rowOff>100853</xdr:rowOff>
    </xdr:from>
    <xdr:to>
      <xdr:col>17</xdr:col>
      <xdr:colOff>364191</xdr:colOff>
      <xdr:row>35</xdr:row>
      <xdr:rowOff>11206</xdr:rowOff>
    </xdr:to>
    <xdr:cxnSp macro="">
      <xdr:nvCxnSpPr>
        <xdr:cNvPr id="51" name="直線矢印コネクタ 50">
          <a:extLst>
            <a:ext uri="{FF2B5EF4-FFF2-40B4-BE49-F238E27FC236}">
              <a16:creationId xmlns:a16="http://schemas.microsoft.com/office/drawing/2014/main" id="{042E1F18-A8F6-4272-A91F-6BBCB2138393}"/>
            </a:ext>
          </a:extLst>
        </xdr:cNvPr>
        <xdr:cNvCxnSpPr/>
      </xdr:nvCxnSpPr>
      <xdr:spPr>
        <a:xfrm flipH="1" flipV="1">
          <a:off x="19173264" y="7788088"/>
          <a:ext cx="5603" cy="3361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347382</xdr:colOff>
      <xdr:row>36</xdr:row>
      <xdr:rowOff>134472</xdr:rowOff>
    </xdr:from>
    <xdr:to>
      <xdr:col>40</xdr:col>
      <xdr:colOff>509870</xdr:colOff>
      <xdr:row>57</xdr:row>
      <xdr:rowOff>44823</xdr:rowOff>
    </xdr:to>
    <xdr:cxnSp macro="">
      <xdr:nvCxnSpPr>
        <xdr:cNvPr id="53" name="直線矢印コネクタ 52">
          <a:extLst>
            <a:ext uri="{FF2B5EF4-FFF2-40B4-BE49-F238E27FC236}">
              <a16:creationId xmlns:a16="http://schemas.microsoft.com/office/drawing/2014/main" id="{312BE050-6144-4CFB-A9CC-AEE861C62ABF}"/>
            </a:ext>
          </a:extLst>
        </xdr:cNvPr>
        <xdr:cNvCxnSpPr>
          <a:stCxn id="26" idx="2"/>
        </xdr:cNvCxnSpPr>
      </xdr:nvCxnSpPr>
      <xdr:spPr>
        <a:xfrm flipH="1">
          <a:off x="30659294" y="8471648"/>
          <a:ext cx="2582958" cy="43814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347383</xdr:colOff>
      <xdr:row>36</xdr:row>
      <xdr:rowOff>134472</xdr:rowOff>
    </xdr:from>
    <xdr:to>
      <xdr:col>40</xdr:col>
      <xdr:colOff>509870</xdr:colOff>
      <xdr:row>57</xdr:row>
      <xdr:rowOff>56029</xdr:rowOff>
    </xdr:to>
    <xdr:cxnSp macro="">
      <xdr:nvCxnSpPr>
        <xdr:cNvPr id="57" name="直線矢印コネクタ 56">
          <a:extLst>
            <a:ext uri="{FF2B5EF4-FFF2-40B4-BE49-F238E27FC236}">
              <a16:creationId xmlns:a16="http://schemas.microsoft.com/office/drawing/2014/main" id="{C22117D3-2CC8-45C0-822E-BCEA99AA01B8}"/>
            </a:ext>
          </a:extLst>
        </xdr:cNvPr>
        <xdr:cNvCxnSpPr>
          <a:stCxn id="26" idx="2"/>
        </xdr:cNvCxnSpPr>
      </xdr:nvCxnSpPr>
      <xdr:spPr>
        <a:xfrm flipH="1">
          <a:off x="33079765" y="8471648"/>
          <a:ext cx="162487" cy="43927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423582</xdr:colOff>
      <xdr:row>7</xdr:row>
      <xdr:rowOff>159124</xdr:rowOff>
    </xdr:from>
    <xdr:to>
      <xdr:col>10</xdr:col>
      <xdr:colOff>437030</xdr:colOff>
      <xdr:row>11</xdr:row>
      <xdr:rowOff>661147</xdr:rowOff>
    </xdr:to>
    <xdr:cxnSp macro="">
      <xdr:nvCxnSpPr>
        <xdr:cNvPr id="65" name="直線矢印コネクタ 64">
          <a:extLst>
            <a:ext uri="{FF2B5EF4-FFF2-40B4-BE49-F238E27FC236}">
              <a16:creationId xmlns:a16="http://schemas.microsoft.com/office/drawing/2014/main" id="{DD407149-FFDC-46E1-9534-E2859C7C7313}"/>
            </a:ext>
          </a:extLst>
        </xdr:cNvPr>
        <xdr:cNvCxnSpPr/>
      </xdr:nvCxnSpPr>
      <xdr:spPr>
        <a:xfrm>
          <a:off x="15069670" y="1683124"/>
          <a:ext cx="13448" cy="13872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2801471</xdr:colOff>
      <xdr:row>4</xdr:row>
      <xdr:rowOff>201706</xdr:rowOff>
    </xdr:from>
    <xdr:to>
      <xdr:col>3</xdr:col>
      <xdr:colOff>930088</xdr:colOff>
      <xdr:row>6</xdr:row>
      <xdr:rowOff>100853</xdr:rowOff>
    </xdr:to>
    <xdr:sp macro="" textlink="">
      <xdr:nvSpPr>
        <xdr:cNvPr id="66" name="正方形/長方形 65">
          <a:extLst>
            <a:ext uri="{FF2B5EF4-FFF2-40B4-BE49-F238E27FC236}">
              <a16:creationId xmlns:a16="http://schemas.microsoft.com/office/drawing/2014/main" id="{0D5DC63E-5C85-494F-BCAF-5013E8318658}"/>
            </a:ext>
          </a:extLst>
        </xdr:cNvPr>
        <xdr:cNvSpPr/>
      </xdr:nvSpPr>
      <xdr:spPr>
        <a:xfrm>
          <a:off x="3372971" y="1053353"/>
          <a:ext cx="986117" cy="35858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11206</xdr:colOff>
      <xdr:row>11</xdr:row>
      <xdr:rowOff>762000</xdr:rowOff>
    </xdr:from>
    <xdr:to>
      <xdr:col>10</xdr:col>
      <xdr:colOff>997323</xdr:colOff>
      <xdr:row>14</xdr:row>
      <xdr:rowOff>33617</xdr:rowOff>
    </xdr:to>
    <xdr:sp macro="" textlink="">
      <xdr:nvSpPr>
        <xdr:cNvPr id="70" name="正方形/長方形 69">
          <a:extLst>
            <a:ext uri="{FF2B5EF4-FFF2-40B4-BE49-F238E27FC236}">
              <a16:creationId xmlns:a16="http://schemas.microsoft.com/office/drawing/2014/main" id="{7C6FAE22-FBF4-4A95-9732-F16824E14526}"/>
            </a:ext>
          </a:extLst>
        </xdr:cNvPr>
        <xdr:cNvSpPr/>
      </xdr:nvSpPr>
      <xdr:spPr>
        <a:xfrm>
          <a:off x="14657294" y="3171265"/>
          <a:ext cx="986117" cy="50426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1109382</xdr:colOff>
      <xdr:row>6</xdr:row>
      <xdr:rowOff>112059</xdr:rowOff>
    </xdr:from>
    <xdr:to>
      <xdr:col>3</xdr:col>
      <xdr:colOff>257735</xdr:colOff>
      <xdr:row>7</xdr:row>
      <xdr:rowOff>190500</xdr:rowOff>
    </xdr:to>
    <xdr:sp macro="" textlink="">
      <xdr:nvSpPr>
        <xdr:cNvPr id="71" name="正方形/長方形 70">
          <a:extLst>
            <a:ext uri="{FF2B5EF4-FFF2-40B4-BE49-F238E27FC236}">
              <a16:creationId xmlns:a16="http://schemas.microsoft.com/office/drawing/2014/main" id="{331BA38A-2651-45D7-B54C-82D03DC3FF5A}"/>
            </a:ext>
          </a:extLst>
        </xdr:cNvPr>
        <xdr:cNvSpPr/>
      </xdr:nvSpPr>
      <xdr:spPr>
        <a:xfrm>
          <a:off x="1680882" y="1423147"/>
          <a:ext cx="2005853" cy="291353"/>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rPr>
            <a:t>忘れずに選択してください</a:t>
          </a:r>
          <a:endParaRPr lang="ja-JP" altLang="ja-JP">
            <a:solidFill>
              <a:schemeClr val="tx1"/>
            </a:solidFill>
            <a:effectLst/>
          </a:endParaRPr>
        </a:p>
      </xdr:txBody>
    </xdr:sp>
    <xdr:clientData/>
  </xdr:twoCellAnchor>
  <xdr:twoCellAnchor>
    <xdr:from>
      <xdr:col>2</xdr:col>
      <xdr:colOff>1938618</xdr:colOff>
      <xdr:row>5</xdr:row>
      <xdr:rowOff>179295</xdr:rowOff>
    </xdr:from>
    <xdr:to>
      <xdr:col>2</xdr:col>
      <xdr:colOff>1938618</xdr:colOff>
      <xdr:row>6</xdr:row>
      <xdr:rowOff>134471</xdr:rowOff>
    </xdr:to>
    <xdr:cxnSp macro="">
      <xdr:nvCxnSpPr>
        <xdr:cNvPr id="72" name="直線矢印コネクタ 71">
          <a:extLst>
            <a:ext uri="{FF2B5EF4-FFF2-40B4-BE49-F238E27FC236}">
              <a16:creationId xmlns:a16="http://schemas.microsoft.com/office/drawing/2014/main" id="{FEB64BCD-CF8E-4BD4-A99D-A9DDE044F968}"/>
            </a:ext>
          </a:extLst>
        </xdr:cNvPr>
        <xdr:cNvCxnSpPr/>
      </xdr:nvCxnSpPr>
      <xdr:spPr>
        <a:xfrm flipV="1">
          <a:off x="2510118" y="1277471"/>
          <a:ext cx="0" cy="1680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17929</xdr:colOff>
      <xdr:row>18</xdr:row>
      <xdr:rowOff>152400</xdr:rowOff>
    </xdr:from>
    <xdr:to>
      <xdr:col>25</xdr:col>
      <xdr:colOff>179294</xdr:colOff>
      <xdr:row>31</xdr:row>
      <xdr:rowOff>78440</xdr:rowOff>
    </xdr:to>
    <xdr:sp macro="" textlink="">
      <xdr:nvSpPr>
        <xdr:cNvPr id="81" name="正方形/長方形 80">
          <a:extLst>
            <a:ext uri="{FF2B5EF4-FFF2-40B4-BE49-F238E27FC236}">
              <a16:creationId xmlns:a16="http://schemas.microsoft.com/office/drawing/2014/main" id="{A019FA97-3D7F-46D3-AE66-D387E8F66B5C}"/>
            </a:ext>
          </a:extLst>
        </xdr:cNvPr>
        <xdr:cNvSpPr/>
      </xdr:nvSpPr>
      <xdr:spPr>
        <a:xfrm>
          <a:off x="21253076" y="4645959"/>
          <a:ext cx="2581836" cy="2693893"/>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n-lt"/>
              <a:ea typeface="+mn-ea"/>
              <a:cs typeface="+mn-cs"/>
            </a:rPr>
            <a:t>1</a:t>
          </a:r>
          <a:r>
            <a:rPr kumimoji="1" lang="ja-JP" altLang="en-US" sz="1100">
              <a:solidFill>
                <a:schemeClr val="tx1"/>
              </a:solidFill>
              <a:effectLst/>
              <a:latin typeface="+mn-lt"/>
              <a:ea typeface="+mn-ea"/>
              <a:cs typeface="+mn-cs"/>
            </a:rPr>
            <a:t>コマ未満に満たない講座については、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■特定市町村で実施</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障害者を対象とする講習会 </a:t>
          </a:r>
          <a:endParaRPr kumimoji="1" lang="en-US" altLang="ja-JP" sz="1100">
            <a:solidFill>
              <a:schemeClr val="tx1"/>
            </a:solidFill>
            <a:effectLst/>
            <a:latin typeface="+mn-lt"/>
            <a:ea typeface="+mn-ea"/>
            <a:cs typeface="+mn-cs"/>
          </a:endParaRPr>
        </a:p>
        <a:p>
          <a:r>
            <a:rPr lang="ja-JP" altLang="en-US" sz="1100" b="0" i="0" u="none" strike="noStrike">
              <a:solidFill>
                <a:schemeClr val="tx1"/>
              </a:solidFill>
              <a:effectLst/>
              <a:latin typeface="+mn-lt"/>
              <a:ea typeface="+mn-ea"/>
              <a:cs typeface="+mn-cs"/>
            </a:rPr>
            <a:t>■特定市町村で実施</a:t>
          </a:r>
          <a:r>
            <a:rPr lang="en-US" altLang="ja-JP" sz="1100" b="0" i="0" u="none" strike="noStrike">
              <a:solidFill>
                <a:schemeClr val="tx1"/>
              </a:solidFill>
              <a:effectLst/>
              <a:latin typeface="+mn-lt"/>
              <a:ea typeface="+mn-ea"/>
              <a:cs typeface="+mn-cs"/>
            </a:rPr>
            <a:t>×</a:t>
          </a:r>
          <a:r>
            <a:rPr lang="ja-JP" altLang="en-US" sz="1100" b="0" i="0" u="none" strike="noStrike">
              <a:solidFill>
                <a:schemeClr val="tx1"/>
              </a:solidFill>
              <a:effectLst/>
              <a:latin typeface="+mn-lt"/>
              <a:ea typeface="+mn-ea"/>
              <a:cs typeface="+mn-cs"/>
            </a:rPr>
            <a:t>障害者を対象としない講習会</a:t>
          </a:r>
          <a:r>
            <a:rPr lang="ja-JP" altLang="en-US">
              <a:solidFill>
                <a:schemeClr val="tx1"/>
              </a:solidFill>
            </a:rPr>
            <a:t> </a:t>
          </a:r>
          <a:endParaRPr lang="en-US" altLang="ja-JP">
            <a:solidFill>
              <a:schemeClr val="tx1"/>
            </a:solidFill>
          </a:endParaRPr>
        </a:p>
        <a:p>
          <a:r>
            <a:rPr lang="ja-JP" altLang="en-US">
              <a:solidFill>
                <a:schemeClr val="tx1"/>
              </a:solidFill>
            </a:rPr>
            <a:t>■特定市町村以外で実施</a:t>
          </a:r>
          <a:r>
            <a:rPr lang="en-US" altLang="ja-JP">
              <a:solidFill>
                <a:schemeClr val="tx1"/>
              </a:solidFill>
            </a:rPr>
            <a:t>×</a:t>
          </a:r>
          <a:r>
            <a:rPr lang="ja-JP" altLang="en-US">
              <a:solidFill>
                <a:schemeClr val="tx1"/>
              </a:solidFill>
            </a:rPr>
            <a:t>障害者を対象とする講習会</a:t>
          </a:r>
          <a:endParaRPr lang="en-US" altLang="ja-JP">
            <a:solidFill>
              <a:schemeClr val="tx1"/>
            </a:solidFill>
          </a:endParaRPr>
        </a:p>
        <a:p>
          <a:r>
            <a:rPr kumimoji="1" lang="ja-JP" altLang="en-US" sz="1100">
              <a:solidFill>
                <a:schemeClr val="tx1"/>
              </a:solidFill>
              <a:effectLst/>
              <a:latin typeface="+mn-lt"/>
              <a:ea typeface="+mn-ea"/>
              <a:cs typeface="+mn-cs"/>
            </a:rPr>
            <a:t>■特定市町村以外で実施</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障害者を対象としない講習会</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毎の講座ごとに切り捨てとなります。</a:t>
          </a:r>
          <a:endParaRPr kumimoji="1" lang="en-US" altLang="ja-JP" sz="1100">
            <a:solidFill>
              <a:schemeClr val="tx1"/>
            </a:solidFill>
            <a:effectLst/>
            <a:latin typeface="+mn-lt"/>
            <a:ea typeface="+mn-ea"/>
            <a:cs typeface="+mn-cs"/>
          </a:endParaRPr>
        </a:p>
      </xdr:txBody>
    </xdr:sp>
    <xdr:clientData/>
  </xdr:twoCellAnchor>
  <xdr:twoCellAnchor>
    <xdr:from>
      <xdr:col>22</xdr:col>
      <xdr:colOff>470646</xdr:colOff>
      <xdr:row>17</xdr:row>
      <xdr:rowOff>44823</xdr:rowOff>
    </xdr:from>
    <xdr:to>
      <xdr:col>23</xdr:col>
      <xdr:colOff>98612</xdr:colOff>
      <xdr:row>18</xdr:row>
      <xdr:rowOff>152400</xdr:rowOff>
    </xdr:to>
    <xdr:cxnSp macro="">
      <xdr:nvCxnSpPr>
        <xdr:cNvPr id="82" name="直線矢印コネクタ 81">
          <a:extLst>
            <a:ext uri="{FF2B5EF4-FFF2-40B4-BE49-F238E27FC236}">
              <a16:creationId xmlns:a16="http://schemas.microsoft.com/office/drawing/2014/main" id="{E4728A77-7532-4203-9E8B-607B561598CD}"/>
            </a:ext>
          </a:extLst>
        </xdr:cNvPr>
        <xdr:cNvCxnSpPr>
          <a:stCxn id="81" idx="0"/>
        </xdr:cNvCxnSpPr>
      </xdr:nvCxnSpPr>
      <xdr:spPr>
        <a:xfrm flipH="1" flipV="1">
          <a:off x="22310911" y="4325470"/>
          <a:ext cx="233083" cy="3204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98612</xdr:colOff>
      <xdr:row>17</xdr:row>
      <xdr:rowOff>22412</xdr:rowOff>
    </xdr:from>
    <xdr:to>
      <xdr:col>24</xdr:col>
      <xdr:colOff>313765</xdr:colOff>
      <xdr:row>18</xdr:row>
      <xdr:rowOff>152400</xdr:rowOff>
    </xdr:to>
    <xdr:cxnSp macro="">
      <xdr:nvCxnSpPr>
        <xdr:cNvPr id="85" name="直線矢印コネクタ 84">
          <a:extLst>
            <a:ext uri="{FF2B5EF4-FFF2-40B4-BE49-F238E27FC236}">
              <a16:creationId xmlns:a16="http://schemas.microsoft.com/office/drawing/2014/main" id="{BE1971E7-16F1-41C4-BE42-58539A4AAC93}"/>
            </a:ext>
          </a:extLst>
        </xdr:cNvPr>
        <xdr:cNvCxnSpPr>
          <a:stCxn id="81" idx="0"/>
        </xdr:cNvCxnSpPr>
      </xdr:nvCxnSpPr>
      <xdr:spPr>
        <a:xfrm flipV="1">
          <a:off x="22543994" y="4303059"/>
          <a:ext cx="820271" cy="342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22412</xdr:colOff>
      <xdr:row>8</xdr:row>
      <xdr:rowOff>156882</xdr:rowOff>
    </xdr:from>
    <xdr:to>
      <xdr:col>66</xdr:col>
      <xdr:colOff>257735</xdr:colOff>
      <xdr:row>40</xdr:row>
      <xdr:rowOff>100853</xdr:rowOff>
    </xdr:to>
    <xdr:sp macro="" textlink="">
      <xdr:nvSpPr>
        <xdr:cNvPr id="32" name="正方形/長方形 31">
          <a:extLst>
            <a:ext uri="{FF2B5EF4-FFF2-40B4-BE49-F238E27FC236}">
              <a16:creationId xmlns:a16="http://schemas.microsoft.com/office/drawing/2014/main" id="{E17934F0-F543-4AA7-9185-D7B8F013D201}"/>
            </a:ext>
          </a:extLst>
        </xdr:cNvPr>
        <xdr:cNvSpPr/>
      </xdr:nvSpPr>
      <xdr:spPr>
        <a:xfrm>
          <a:off x="44713712" y="1871382"/>
          <a:ext cx="10665198" cy="7544921"/>
        </a:xfrm>
        <a:prstGeom prst="rect">
          <a:avLst/>
        </a:prstGeom>
        <a:noFill/>
        <a:ln w="28575">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264458</xdr:colOff>
      <xdr:row>19</xdr:row>
      <xdr:rowOff>100855</xdr:rowOff>
    </xdr:from>
    <xdr:to>
      <xdr:col>15</xdr:col>
      <xdr:colOff>179294</xdr:colOff>
      <xdr:row>24</xdr:row>
      <xdr:rowOff>89647</xdr:rowOff>
    </xdr:to>
    <xdr:sp macro="" textlink="">
      <xdr:nvSpPr>
        <xdr:cNvPr id="35" name="正方形/長方形 34">
          <a:extLst>
            <a:ext uri="{FF2B5EF4-FFF2-40B4-BE49-F238E27FC236}">
              <a16:creationId xmlns:a16="http://schemas.microsoft.com/office/drawing/2014/main" id="{C8C5916C-3243-4BB8-A523-5F82241719FF}"/>
            </a:ext>
          </a:extLst>
        </xdr:cNvPr>
        <xdr:cNvSpPr/>
      </xdr:nvSpPr>
      <xdr:spPr>
        <a:xfrm>
          <a:off x="15448429" y="4885767"/>
          <a:ext cx="2335306" cy="109817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貸出用スマートフォンの実機を用意したコマ数をご記入ください</a:t>
          </a:r>
          <a:endParaRPr kumimoji="1" lang="ja-JP" altLang="en-US" sz="1100">
            <a:solidFill>
              <a:schemeClr val="tx1"/>
            </a:solidFill>
          </a:endParaRPr>
        </a:p>
      </xdr:txBody>
    </xdr:sp>
    <xdr:clientData/>
  </xdr:twoCellAnchor>
  <xdr:twoCellAnchor>
    <xdr:from>
      <xdr:col>13</xdr:col>
      <xdr:colOff>986117</xdr:colOff>
      <xdr:row>16</xdr:row>
      <xdr:rowOff>168088</xdr:rowOff>
    </xdr:from>
    <xdr:to>
      <xdr:col>13</xdr:col>
      <xdr:colOff>1462368</xdr:colOff>
      <xdr:row>19</xdr:row>
      <xdr:rowOff>112060</xdr:rowOff>
    </xdr:to>
    <xdr:cxnSp macro="">
      <xdr:nvCxnSpPr>
        <xdr:cNvPr id="38" name="直線矢印コネクタ 37">
          <a:extLst>
            <a:ext uri="{FF2B5EF4-FFF2-40B4-BE49-F238E27FC236}">
              <a16:creationId xmlns:a16="http://schemas.microsoft.com/office/drawing/2014/main" id="{2B65EABE-A514-4975-96F1-6785DB4E623C}"/>
            </a:ext>
          </a:extLst>
        </xdr:cNvPr>
        <xdr:cNvCxnSpPr/>
      </xdr:nvCxnSpPr>
      <xdr:spPr>
        <a:xfrm flipH="1" flipV="1">
          <a:off x="16170088" y="4280647"/>
          <a:ext cx="476251" cy="616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22412</xdr:colOff>
      <xdr:row>8</xdr:row>
      <xdr:rowOff>156882</xdr:rowOff>
    </xdr:from>
    <xdr:to>
      <xdr:col>69</xdr:col>
      <xdr:colOff>122464</xdr:colOff>
      <xdr:row>41</xdr:row>
      <xdr:rowOff>171450</xdr:rowOff>
    </xdr:to>
    <xdr:sp macro="" textlink="">
      <xdr:nvSpPr>
        <xdr:cNvPr id="39" name="正方形/長方形 38">
          <a:extLst>
            <a:ext uri="{FF2B5EF4-FFF2-40B4-BE49-F238E27FC236}">
              <a16:creationId xmlns:a16="http://schemas.microsoft.com/office/drawing/2014/main" id="{2B460F8C-9D05-4B96-983A-481BCBD11B3B}"/>
            </a:ext>
          </a:extLst>
        </xdr:cNvPr>
        <xdr:cNvSpPr/>
      </xdr:nvSpPr>
      <xdr:spPr>
        <a:xfrm>
          <a:off x="44256512" y="1871382"/>
          <a:ext cx="14054177" cy="7834593"/>
        </a:xfrm>
        <a:prstGeom prst="rect">
          <a:avLst/>
        </a:prstGeom>
        <a:noFill/>
        <a:ln w="28575">
          <a:solidFill>
            <a:srgbClr val="C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537884</xdr:colOff>
      <xdr:row>9</xdr:row>
      <xdr:rowOff>100853</xdr:rowOff>
    </xdr:from>
    <xdr:to>
      <xdr:col>12</xdr:col>
      <xdr:colOff>571500</xdr:colOff>
      <xdr:row>13</xdr:row>
      <xdr:rowOff>156882</xdr:rowOff>
    </xdr:to>
    <xdr:sp macro="" textlink="">
      <xdr:nvSpPr>
        <xdr:cNvPr id="197" name="正方形/長方形 2">
          <a:extLst>
            <a:ext uri="{FF2B5EF4-FFF2-40B4-BE49-F238E27FC236}">
              <a16:creationId xmlns:a16="http://schemas.microsoft.com/office/drawing/2014/main" id="{F34B0D66-678F-42A0-AFD4-491381925CFC}"/>
            </a:ext>
          </a:extLst>
        </xdr:cNvPr>
        <xdr:cNvSpPr/>
      </xdr:nvSpPr>
      <xdr:spPr>
        <a:xfrm>
          <a:off x="8763002" y="2005853"/>
          <a:ext cx="4067733" cy="907676"/>
        </a:xfrm>
        <a:prstGeom prst="rect">
          <a:avLst/>
        </a:prstGeom>
        <a:solidFill>
          <a:srgbClr val="FFFFCC"/>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各拠点の型、講座方式、受講者数、講座ごとに</a:t>
          </a:r>
          <a:endParaRPr kumimoji="1" lang="en-US" altLang="ja-JP" sz="1200">
            <a:solidFill>
              <a:sysClr val="windowText" lastClr="000000"/>
            </a:solidFill>
          </a:endParaRPr>
        </a:p>
        <a:p>
          <a:pPr algn="l"/>
          <a:r>
            <a:rPr kumimoji="1" lang="ja-JP" altLang="en-US" sz="1200">
              <a:solidFill>
                <a:sysClr val="windowText" lastClr="000000"/>
              </a:solidFill>
            </a:rPr>
            <a:t>各月の</a:t>
          </a:r>
          <a:r>
            <a:rPr kumimoji="1" lang="ja-JP" altLang="en-US" sz="1200" b="1" u="sng">
              <a:solidFill>
                <a:sysClr val="windowText" lastClr="000000"/>
              </a:solidFill>
            </a:rPr>
            <a:t>実施予定コマ数</a:t>
          </a:r>
          <a:r>
            <a:rPr kumimoji="1" lang="ja-JP" altLang="en-US" sz="1200" b="0" u="none">
              <a:solidFill>
                <a:sysClr val="windowText" lastClr="000000"/>
              </a:solidFill>
            </a:rPr>
            <a:t>を記載してください。</a:t>
          </a:r>
          <a:endParaRPr kumimoji="1" lang="ja-JP" altLang="en-US" sz="1200" b="1" u="sng">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160243</xdr:colOff>
      <xdr:row>12</xdr:row>
      <xdr:rowOff>147919</xdr:rowOff>
    </xdr:from>
    <xdr:to>
      <xdr:col>5</xdr:col>
      <xdr:colOff>2047875</xdr:colOff>
      <xdr:row>16</xdr:row>
      <xdr:rowOff>47625</xdr:rowOff>
    </xdr:to>
    <xdr:sp macro="" textlink="">
      <xdr:nvSpPr>
        <xdr:cNvPr id="2022" name="正方形/長方形 1">
          <a:extLst>
            <a:ext uri="{FF2B5EF4-FFF2-40B4-BE49-F238E27FC236}">
              <a16:creationId xmlns:a16="http://schemas.microsoft.com/office/drawing/2014/main" id="{3B909874-4808-49C6-8D46-6414DB0AFB63}"/>
            </a:ext>
          </a:extLst>
        </xdr:cNvPr>
        <xdr:cNvSpPr/>
      </xdr:nvSpPr>
      <xdr:spPr>
        <a:xfrm>
          <a:off x="7494493" y="2662519"/>
          <a:ext cx="1887632" cy="73790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mn-lt"/>
              <a:ea typeface="+mn-ea"/>
              <a:cs typeface="+mn-cs"/>
            </a:rPr>
            <a:t>人件費には申請事業者から給与を受けている方のみの人件費を税込金額で記載してください。</a:t>
          </a:r>
        </a:p>
      </xdr:txBody>
    </xdr:sp>
    <xdr:clientData/>
  </xdr:twoCellAnchor>
  <xdr:twoCellAnchor>
    <xdr:from>
      <xdr:col>6</xdr:col>
      <xdr:colOff>282387</xdr:colOff>
      <xdr:row>14</xdr:row>
      <xdr:rowOff>25774</xdr:rowOff>
    </xdr:from>
    <xdr:to>
      <xdr:col>7</xdr:col>
      <xdr:colOff>682438</xdr:colOff>
      <xdr:row>18</xdr:row>
      <xdr:rowOff>16248</xdr:rowOff>
    </xdr:to>
    <xdr:sp macro="" textlink="">
      <xdr:nvSpPr>
        <xdr:cNvPr id="1383" name="正方形/長方形 4">
          <a:extLst>
            <a:ext uri="{FF2B5EF4-FFF2-40B4-BE49-F238E27FC236}">
              <a16:creationId xmlns:a16="http://schemas.microsoft.com/office/drawing/2014/main" id="{946D4786-A8D6-4AC2-867D-673E4923DE88}"/>
            </a:ext>
          </a:extLst>
        </xdr:cNvPr>
        <xdr:cNvSpPr/>
      </xdr:nvSpPr>
      <xdr:spPr>
        <a:xfrm>
          <a:off x="10132358" y="3006539"/>
          <a:ext cx="2786904" cy="842121"/>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mn-lt"/>
              <a:ea typeface="+mn-ea"/>
              <a:cs typeface="+mn-cs"/>
            </a:rPr>
            <a:t>諸謝金は申請事業者に給与を受けている方は対象外です。</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消費税を差し引いた金額を記載してください。</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別途、謝金支払先への依頼予定金額および単価がわかる証憑を提出いただく必要があります。</a:t>
          </a:r>
          <a:endParaRPr kumimoji="1" lang="en-US" altLang="ja-JP" sz="800">
            <a:solidFill>
              <a:schemeClr val="tx1"/>
            </a:solidFill>
            <a:effectLst/>
            <a:latin typeface="+mn-lt"/>
            <a:ea typeface="+mn-ea"/>
            <a:cs typeface="+mn-cs"/>
          </a:endParaRPr>
        </a:p>
        <a:p>
          <a:endParaRPr kumimoji="1" lang="ja-JP" altLang="en-US" sz="800">
            <a:solidFill>
              <a:schemeClr val="tx1"/>
            </a:solidFill>
            <a:effectLst/>
            <a:latin typeface="+mn-lt"/>
            <a:ea typeface="+mn-ea"/>
            <a:cs typeface="+mn-cs"/>
          </a:endParaRPr>
        </a:p>
      </xdr:txBody>
    </xdr:sp>
    <xdr:clientData/>
  </xdr:twoCellAnchor>
  <xdr:twoCellAnchor>
    <xdr:from>
      <xdr:col>5</xdr:col>
      <xdr:colOff>1396813</xdr:colOff>
      <xdr:row>17</xdr:row>
      <xdr:rowOff>87405</xdr:rowOff>
    </xdr:from>
    <xdr:to>
      <xdr:col>6</xdr:col>
      <xdr:colOff>291913</xdr:colOff>
      <xdr:row>17</xdr:row>
      <xdr:rowOff>87405</xdr:rowOff>
    </xdr:to>
    <xdr:cxnSp macro="">
      <xdr:nvCxnSpPr>
        <xdr:cNvPr id="2673" name="直線矢印コネクタ 5">
          <a:extLst>
            <a:ext uri="{FF2B5EF4-FFF2-40B4-BE49-F238E27FC236}">
              <a16:creationId xmlns:a16="http://schemas.microsoft.com/office/drawing/2014/main" id="{DC01C666-EAFD-442C-B5A5-03CB84A827ED}"/>
            </a:ext>
          </a:extLst>
        </xdr:cNvPr>
        <xdr:cNvCxnSpPr/>
      </xdr:nvCxnSpPr>
      <xdr:spPr>
        <a:xfrm flipH="1">
          <a:off x="8736666" y="3706905"/>
          <a:ext cx="140521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304799</xdr:colOff>
      <xdr:row>24</xdr:row>
      <xdr:rowOff>7844</xdr:rowOff>
    </xdr:from>
    <xdr:to>
      <xdr:col>7</xdr:col>
      <xdr:colOff>714375</xdr:colOff>
      <xdr:row>26</xdr:row>
      <xdr:rowOff>201706</xdr:rowOff>
    </xdr:to>
    <xdr:sp macro="" textlink="">
      <xdr:nvSpPr>
        <xdr:cNvPr id="1375" name="正方形/長方形 13">
          <a:extLst>
            <a:ext uri="{FF2B5EF4-FFF2-40B4-BE49-F238E27FC236}">
              <a16:creationId xmlns:a16="http://schemas.microsoft.com/office/drawing/2014/main" id="{887976AC-B77B-4471-8B4D-1BB24EAE4C0D}"/>
            </a:ext>
          </a:extLst>
        </xdr:cNvPr>
        <xdr:cNvSpPr/>
      </xdr:nvSpPr>
      <xdr:spPr>
        <a:xfrm>
          <a:off x="10154770" y="5117726"/>
          <a:ext cx="2796429" cy="61968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mn-lt"/>
              <a:ea typeface="+mn-ea"/>
              <a:cs typeface="+mn-cs"/>
            </a:rPr>
            <a:t>機器機材の購入費用は計上できません。講習会実施に係る</a:t>
          </a:r>
          <a:r>
            <a:rPr kumimoji="1" lang="en-US" altLang="ja-JP" sz="800">
              <a:solidFill>
                <a:schemeClr val="tx1"/>
              </a:solidFill>
              <a:effectLst/>
              <a:latin typeface="+mn-lt"/>
              <a:ea typeface="+mn-ea"/>
              <a:cs typeface="+mn-cs"/>
            </a:rPr>
            <a:t>Wi-Fi</a:t>
          </a:r>
          <a:r>
            <a:rPr kumimoji="1" lang="ja-JP" altLang="en-US" sz="800">
              <a:solidFill>
                <a:schemeClr val="tx1"/>
              </a:solidFill>
              <a:effectLst/>
              <a:latin typeface="+mn-lt"/>
              <a:ea typeface="+mn-ea"/>
              <a:cs typeface="+mn-cs"/>
            </a:rPr>
            <a:t>機器やプロジェクター、スクリーン等はレンタルし、その費用を計上ください。</a:t>
          </a:r>
          <a:endParaRPr kumimoji="1" lang="en-US" altLang="ja-JP" sz="800">
            <a:solidFill>
              <a:schemeClr val="tx1"/>
            </a:solidFill>
            <a:effectLst/>
            <a:latin typeface="+mn-lt"/>
            <a:ea typeface="+mn-ea"/>
            <a:cs typeface="+mn-cs"/>
          </a:endParaRPr>
        </a:p>
      </xdr:txBody>
    </xdr:sp>
    <xdr:clientData/>
  </xdr:twoCellAnchor>
  <xdr:twoCellAnchor>
    <xdr:from>
      <xdr:col>5</xdr:col>
      <xdr:colOff>1400175</xdr:colOff>
      <xdr:row>24</xdr:row>
      <xdr:rowOff>135032</xdr:rowOff>
    </xdr:from>
    <xdr:to>
      <xdr:col>6</xdr:col>
      <xdr:colOff>314325</xdr:colOff>
      <xdr:row>24</xdr:row>
      <xdr:rowOff>154082</xdr:rowOff>
    </xdr:to>
    <xdr:cxnSp macro="">
      <xdr:nvCxnSpPr>
        <xdr:cNvPr id="2672" name="直線矢印コネクタ 14">
          <a:extLst>
            <a:ext uri="{FF2B5EF4-FFF2-40B4-BE49-F238E27FC236}">
              <a16:creationId xmlns:a16="http://schemas.microsoft.com/office/drawing/2014/main" id="{2C6A6AA3-2CFA-46C9-A355-A6200DA32EFC}"/>
            </a:ext>
          </a:extLst>
        </xdr:cNvPr>
        <xdr:cNvCxnSpPr/>
      </xdr:nvCxnSpPr>
      <xdr:spPr>
        <a:xfrm flipH="1">
          <a:off x="8740028" y="5244914"/>
          <a:ext cx="1424268" cy="190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304799</xdr:colOff>
      <xdr:row>19</xdr:row>
      <xdr:rowOff>60513</xdr:rowOff>
    </xdr:from>
    <xdr:to>
      <xdr:col>7</xdr:col>
      <xdr:colOff>714375</xdr:colOff>
      <xdr:row>22</xdr:row>
      <xdr:rowOff>117663</xdr:rowOff>
    </xdr:to>
    <xdr:sp macro="" textlink="">
      <xdr:nvSpPr>
        <xdr:cNvPr id="1377" name="正方形/長方形 18">
          <a:extLst>
            <a:ext uri="{FF2B5EF4-FFF2-40B4-BE49-F238E27FC236}">
              <a16:creationId xmlns:a16="http://schemas.microsoft.com/office/drawing/2014/main" id="{04D96B58-824D-4F7A-A393-7C3608A1BDC0}"/>
            </a:ext>
          </a:extLst>
        </xdr:cNvPr>
        <xdr:cNvSpPr/>
      </xdr:nvSpPr>
      <xdr:spPr>
        <a:xfrm>
          <a:off x="10154770" y="4105837"/>
          <a:ext cx="2796429" cy="69588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mn-lt"/>
              <a:ea typeface="+mn-ea"/>
              <a:cs typeface="+mn-cs"/>
            </a:rPr>
            <a:t>計上する委託費については別途で見積書を提出する必要があります。</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本年度の事業に関する見積もりを取得ください。</a:t>
          </a:r>
          <a:endParaRPr kumimoji="1" lang="en-US" altLang="ja-JP" sz="800">
            <a:solidFill>
              <a:schemeClr val="tx1"/>
            </a:solidFill>
            <a:effectLst/>
            <a:latin typeface="+mn-lt"/>
            <a:ea typeface="+mn-ea"/>
            <a:cs typeface="+mn-cs"/>
          </a:endParaRPr>
        </a:p>
      </xdr:txBody>
    </xdr:sp>
    <xdr:clientData/>
  </xdr:twoCellAnchor>
  <xdr:twoCellAnchor>
    <xdr:from>
      <xdr:col>5</xdr:col>
      <xdr:colOff>1381125</xdr:colOff>
      <xdr:row>20</xdr:row>
      <xdr:rowOff>193863</xdr:rowOff>
    </xdr:from>
    <xdr:to>
      <xdr:col>6</xdr:col>
      <xdr:colOff>304799</xdr:colOff>
      <xdr:row>20</xdr:row>
      <xdr:rowOff>193864</xdr:rowOff>
    </xdr:to>
    <xdr:cxnSp macro="">
      <xdr:nvCxnSpPr>
        <xdr:cNvPr id="1379" name="直線矢印コネクタ 19">
          <a:extLst>
            <a:ext uri="{FF2B5EF4-FFF2-40B4-BE49-F238E27FC236}">
              <a16:creationId xmlns:a16="http://schemas.microsoft.com/office/drawing/2014/main" id="{F45660B8-6DAF-444A-8547-70AF0410D50E}"/>
            </a:ext>
          </a:extLst>
        </xdr:cNvPr>
        <xdr:cNvCxnSpPr>
          <a:stCxn id="1377" idx="1"/>
        </xdr:cNvCxnSpPr>
      </xdr:nvCxnSpPr>
      <xdr:spPr>
        <a:xfrm flipH="1" flipV="1">
          <a:off x="8720978" y="4452098"/>
          <a:ext cx="1433792"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357467</xdr:colOff>
      <xdr:row>33</xdr:row>
      <xdr:rowOff>161926</xdr:rowOff>
    </xdr:from>
    <xdr:to>
      <xdr:col>7</xdr:col>
      <xdr:colOff>757518</xdr:colOff>
      <xdr:row>37</xdr:row>
      <xdr:rowOff>152401</xdr:rowOff>
    </xdr:to>
    <xdr:sp macro="" textlink="">
      <xdr:nvSpPr>
        <xdr:cNvPr id="1787" name="正方形/長方形 22">
          <a:extLst>
            <a:ext uri="{FF2B5EF4-FFF2-40B4-BE49-F238E27FC236}">
              <a16:creationId xmlns:a16="http://schemas.microsoft.com/office/drawing/2014/main" id="{04D65FE2-E20E-4D38-B55E-08A0593DD837}"/>
            </a:ext>
          </a:extLst>
        </xdr:cNvPr>
        <xdr:cNvSpPr/>
      </xdr:nvSpPr>
      <xdr:spPr>
        <a:xfrm>
          <a:off x="10207438" y="7188014"/>
          <a:ext cx="2786904" cy="842122"/>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mn-lt"/>
              <a:ea typeface="+mn-ea"/>
              <a:cs typeface="+mn-cs"/>
            </a:rPr>
            <a:t>補助金交付申請額</a:t>
          </a:r>
          <a:r>
            <a:rPr kumimoji="1" lang="en-US" altLang="ja-JP" sz="800">
              <a:solidFill>
                <a:schemeClr val="tx1"/>
              </a:solidFill>
              <a:effectLst/>
              <a:latin typeface="+mn-lt"/>
              <a:ea typeface="+mn-ea"/>
              <a:cs typeface="+mn-cs"/>
            </a:rPr>
            <a:t>(B)</a:t>
          </a:r>
          <a:r>
            <a:rPr kumimoji="1" lang="ja-JP" altLang="en-US" sz="800">
              <a:solidFill>
                <a:schemeClr val="tx1"/>
              </a:solidFill>
              <a:effectLst/>
              <a:latin typeface="+mn-lt"/>
              <a:ea typeface="+mn-ea"/>
              <a:cs typeface="+mn-cs"/>
            </a:rPr>
            <a:t>＜合計</a:t>
          </a:r>
          <a:r>
            <a:rPr kumimoji="1" lang="en-US" altLang="ja-JP" sz="800">
              <a:solidFill>
                <a:schemeClr val="tx1"/>
              </a:solidFill>
              <a:effectLst/>
              <a:latin typeface="+mn-lt"/>
              <a:ea typeface="+mn-ea"/>
              <a:cs typeface="+mn-cs"/>
            </a:rPr>
            <a:t>(A)</a:t>
          </a:r>
          <a:r>
            <a:rPr kumimoji="1" lang="ja-JP" altLang="en-US" sz="800">
              <a:solidFill>
                <a:schemeClr val="tx1"/>
              </a:solidFill>
              <a:effectLst/>
              <a:latin typeface="+mn-lt"/>
              <a:ea typeface="+mn-ea"/>
              <a:cs typeface="+mn-cs"/>
            </a:rPr>
            <a:t>となる場合は、</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交付申請額に収まらない金額を自己資金に記載してください。</a:t>
          </a:r>
          <a:endParaRPr kumimoji="1" lang="en-US" altLang="ja-JP" sz="800">
            <a:solidFill>
              <a:schemeClr val="tx1"/>
            </a:solidFill>
            <a:effectLst/>
            <a:latin typeface="+mn-lt"/>
            <a:ea typeface="+mn-ea"/>
            <a:cs typeface="+mn-cs"/>
          </a:endParaRPr>
        </a:p>
        <a:p>
          <a:r>
            <a:rPr kumimoji="1" lang="en-US" altLang="ja-JP" sz="800">
              <a:solidFill>
                <a:schemeClr val="tx1"/>
              </a:solidFill>
              <a:effectLst/>
              <a:latin typeface="+mn-lt"/>
              <a:ea typeface="+mn-ea"/>
              <a:cs typeface="+mn-cs"/>
            </a:rPr>
            <a:t>(</a:t>
          </a:r>
          <a:r>
            <a:rPr kumimoji="1" lang="ja-JP" altLang="en-US" sz="800">
              <a:solidFill>
                <a:schemeClr val="tx1"/>
              </a:solidFill>
              <a:effectLst/>
              <a:latin typeface="+mn-lt"/>
              <a:ea typeface="+mn-ea"/>
              <a:cs typeface="+mn-cs"/>
            </a:rPr>
            <a:t>補助金交付申請額は千円以下切り捨てとなります。</a:t>
          </a:r>
          <a:r>
            <a:rPr kumimoji="1" lang="en-US" altLang="ja-JP" sz="800">
              <a:solidFill>
                <a:schemeClr val="tx1"/>
              </a:solidFill>
              <a:effectLst/>
              <a:latin typeface="+mn-lt"/>
              <a:ea typeface="+mn-ea"/>
              <a:cs typeface="+mn-cs"/>
            </a:rPr>
            <a:t>)</a:t>
          </a:r>
        </a:p>
        <a:p>
          <a:endParaRPr kumimoji="1" lang="ja-JP" altLang="en-US" sz="800">
            <a:solidFill>
              <a:schemeClr val="tx1"/>
            </a:solidFill>
            <a:effectLst/>
            <a:latin typeface="+mn-lt"/>
            <a:ea typeface="+mn-ea"/>
            <a:cs typeface="+mn-cs"/>
          </a:endParaRPr>
        </a:p>
      </xdr:txBody>
    </xdr:sp>
    <xdr:clientData/>
  </xdr:twoCellAnchor>
  <xdr:twoCellAnchor>
    <xdr:from>
      <xdr:col>5</xdr:col>
      <xdr:colOff>1490943</xdr:colOff>
      <xdr:row>34</xdr:row>
      <xdr:rowOff>123825</xdr:rowOff>
    </xdr:from>
    <xdr:to>
      <xdr:col>6</xdr:col>
      <xdr:colOff>366993</xdr:colOff>
      <xdr:row>34</xdr:row>
      <xdr:rowOff>133350</xdr:rowOff>
    </xdr:to>
    <xdr:cxnSp macro="">
      <xdr:nvCxnSpPr>
        <xdr:cNvPr id="2671" name="直線矢印コネクタ 23">
          <a:extLst>
            <a:ext uri="{FF2B5EF4-FFF2-40B4-BE49-F238E27FC236}">
              <a16:creationId xmlns:a16="http://schemas.microsoft.com/office/drawing/2014/main" id="{59C48488-7C48-4F1F-BC20-53B4D31671BD}"/>
            </a:ext>
          </a:extLst>
        </xdr:cNvPr>
        <xdr:cNvCxnSpPr/>
      </xdr:nvCxnSpPr>
      <xdr:spPr>
        <a:xfrm flipH="1">
          <a:off x="8830796" y="7362825"/>
          <a:ext cx="1386168" cy="95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876299</xdr:colOff>
      <xdr:row>51</xdr:row>
      <xdr:rowOff>142875</xdr:rowOff>
    </xdr:from>
    <xdr:to>
      <xdr:col>5</xdr:col>
      <xdr:colOff>2876550</xdr:colOff>
      <xdr:row>54</xdr:row>
      <xdr:rowOff>123825</xdr:rowOff>
    </xdr:to>
    <xdr:sp macro="" textlink="">
      <xdr:nvSpPr>
        <xdr:cNvPr id="2667" name="正方形/長方形 26">
          <a:extLst>
            <a:ext uri="{FF2B5EF4-FFF2-40B4-BE49-F238E27FC236}">
              <a16:creationId xmlns:a16="http://schemas.microsoft.com/office/drawing/2014/main" id="{61D4E9F6-32F6-458F-A6C7-865CE58B4869}"/>
            </a:ext>
          </a:extLst>
        </xdr:cNvPr>
        <xdr:cNvSpPr/>
      </xdr:nvSpPr>
      <xdr:spPr>
        <a:xfrm>
          <a:off x="8086724" y="10829925"/>
          <a:ext cx="2000251" cy="6096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mn-lt"/>
              <a:ea typeface="+mn-ea"/>
              <a:cs typeface="+mn-cs"/>
            </a:rPr>
            <a:t>人件費単価は</a:t>
          </a:r>
          <a:r>
            <a:rPr kumimoji="1" lang="en-US" altLang="ja-JP" sz="800">
              <a:solidFill>
                <a:schemeClr val="tx1"/>
              </a:solidFill>
              <a:effectLst/>
              <a:latin typeface="+mn-lt"/>
              <a:ea typeface="+mn-ea"/>
              <a:cs typeface="+mn-cs"/>
            </a:rPr>
            <a:t>2</a:t>
          </a:r>
          <a:r>
            <a:rPr kumimoji="1" lang="ja-JP" altLang="en-US" sz="800">
              <a:solidFill>
                <a:schemeClr val="tx1"/>
              </a:solidFill>
              <a:effectLst/>
              <a:latin typeface="+mn-lt"/>
              <a:ea typeface="+mn-ea"/>
              <a:cs typeface="+mn-cs"/>
            </a:rPr>
            <a:t>．補助対象経費で人件費に振り分けられる方のみ記載してください。</a:t>
          </a:r>
        </a:p>
        <a:p>
          <a:endParaRPr kumimoji="1" lang="ja-JP" altLang="en-US" sz="800">
            <a:solidFill>
              <a:schemeClr val="tx1"/>
            </a:solidFill>
            <a:effectLst/>
            <a:latin typeface="+mn-lt"/>
            <a:ea typeface="+mn-ea"/>
            <a:cs typeface="+mn-cs"/>
          </a:endParaRPr>
        </a:p>
      </xdr:txBody>
    </xdr:sp>
    <xdr:clientData/>
  </xdr:twoCellAnchor>
  <xdr:twoCellAnchor>
    <xdr:from>
      <xdr:col>5</xdr:col>
      <xdr:colOff>1781175</xdr:colOff>
      <xdr:row>50</xdr:row>
      <xdr:rowOff>200025</xdr:rowOff>
    </xdr:from>
    <xdr:to>
      <xdr:col>5</xdr:col>
      <xdr:colOff>1781175</xdr:colOff>
      <xdr:row>51</xdr:row>
      <xdr:rowOff>152400</xdr:rowOff>
    </xdr:to>
    <xdr:cxnSp macro="">
      <xdr:nvCxnSpPr>
        <xdr:cNvPr id="2173" name="直線矢印コネクタ 27">
          <a:extLst>
            <a:ext uri="{FF2B5EF4-FFF2-40B4-BE49-F238E27FC236}">
              <a16:creationId xmlns:a16="http://schemas.microsoft.com/office/drawing/2014/main" id="{6A94B1D7-9562-4502-885A-7F5B56C9C41E}"/>
            </a:ext>
          </a:extLst>
        </xdr:cNvPr>
        <xdr:cNvCxnSpPr/>
      </xdr:nvCxnSpPr>
      <xdr:spPr>
        <a:xfrm flipV="1">
          <a:off x="8997763" y="10845613"/>
          <a:ext cx="0" cy="1652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51</xdr:row>
      <xdr:rowOff>142875</xdr:rowOff>
    </xdr:from>
    <xdr:to>
      <xdr:col>5</xdr:col>
      <xdr:colOff>19050</xdr:colOff>
      <xdr:row>54</xdr:row>
      <xdr:rowOff>57150</xdr:rowOff>
    </xdr:to>
    <xdr:sp macro="" textlink="">
      <xdr:nvSpPr>
        <xdr:cNvPr id="2668" name="正方形/長方形 36">
          <a:extLst>
            <a:ext uri="{FF2B5EF4-FFF2-40B4-BE49-F238E27FC236}">
              <a16:creationId xmlns:a16="http://schemas.microsoft.com/office/drawing/2014/main" id="{DFE3CF5B-3D90-4EE7-92BF-4365B77401CB}"/>
            </a:ext>
          </a:extLst>
        </xdr:cNvPr>
        <xdr:cNvSpPr/>
      </xdr:nvSpPr>
      <xdr:spPr>
        <a:xfrm>
          <a:off x="4838700" y="10829925"/>
          <a:ext cx="2390775" cy="54292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mn-lt"/>
              <a:ea typeface="+mn-ea"/>
              <a:cs typeface="+mn-cs"/>
            </a:rPr>
            <a:t>人件費単価の算出方法は基本的に</a:t>
          </a:r>
          <a:endParaRPr kumimoji="1" lang="en-US" altLang="ja-JP" sz="800">
            <a:solidFill>
              <a:schemeClr val="tx1"/>
            </a:solidFill>
            <a:effectLst/>
            <a:latin typeface="+mn-lt"/>
            <a:ea typeface="+mn-ea"/>
            <a:cs typeface="+mn-cs"/>
          </a:endParaRPr>
        </a:p>
        <a:p>
          <a:r>
            <a:rPr kumimoji="1" lang="ja-JP" altLang="en-US" sz="800">
              <a:solidFill>
                <a:schemeClr val="tx1"/>
              </a:solidFill>
              <a:effectLst/>
              <a:latin typeface="+mn-lt"/>
              <a:ea typeface="+mn-ea"/>
              <a:cs typeface="+mn-cs"/>
            </a:rPr>
            <a:t>健保等級方式・総年収方式で算出してください。</a:t>
          </a:r>
        </a:p>
        <a:p>
          <a:endParaRPr kumimoji="1" lang="ja-JP" altLang="en-US" sz="800">
            <a:solidFill>
              <a:schemeClr val="tx1"/>
            </a:solidFill>
            <a:effectLst/>
            <a:latin typeface="+mn-lt"/>
            <a:ea typeface="+mn-ea"/>
            <a:cs typeface="+mn-cs"/>
          </a:endParaRPr>
        </a:p>
      </xdr:txBody>
    </xdr:sp>
    <xdr:clientData/>
  </xdr:twoCellAnchor>
  <xdr:twoCellAnchor>
    <xdr:from>
      <xdr:col>4</xdr:col>
      <xdr:colOff>904876</xdr:colOff>
      <xdr:row>51</xdr:row>
      <xdr:rowOff>0</xdr:rowOff>
    </xdr:from>
    <xdr:to>
      <xdr:col>4</xdr:col>
      <xdr:colOff>904876</xdr:colOff>
      <xdr:row>51</xdr:row>
      <xdr:rowOff>161925</xdr:rowOff>
    </xdr:to>
    <xdr:cxnSp macro="">
      <xdr:nvCxnSpPr>
        <xdr:cNvPr id="2028" name="直線矢印コネクタ 37">
          <a:extLst>
            <a:ext uri="{FF2B5EF4-FFF2-40B4-BE49-F238E27FC236}">
              <a16:creationId xmlns:a16="http://schemas.microsoft.com/office/drawing/2014/main" id="{75E496D2-E5DE-4479-9A7D-658EBDA0E4A1}"/>
            </a:ext>
          </a:extLst>
        </xdr:cNvPr>
        <xdr:cNvCxnSpPr/>
      </xdr:nvCxnSpPr>
      <xdr:spPr>
        <a:xfrm flipV="1">
          <a:off x="5745817" y="10858500"/>
          <a:ext cx="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333374</xdr:colOff>
      <xdr:row>51</xdr:row>
      <xdr:rowOff>142875</xdr:rowOff>
    </xdr:from>
    <xdr:to>
      <xdr:col>6</xdr:col>
      <xdr:colOff>2333625</xdr:colOff>
      <xdr:row>54</xdr:row>
      <xdr:rowOff>133351</xdr:rowOff>
    </xdr:to>
    <xdr:sp macro="" textlink="">
      <xdr:nvSpPr>
        <xdr:cNvPr id="2666" name="正方形/長方形 38">
          <a:extLst>
            <a:ext uri="{FF2B5EF4-FFF2-40B4-BE49-F238E27FC236}">
              <a16:creationId xmlns:a16="http://schemas.microsoft.com/office/drawing/2014/main" id="{FF46A425-5720-4CE2-85C4-8BB5F54E7B0E}"/>
            </a:ext>
          </a:extLst>
        </xdr:cNvPr>
        <xdr:cNvSpPr/>
      </xdr:nvSpPr>
      <xdr:spPr>
        <a:xfrm>
          <a:off x="11191874" y="10829925"/>
          <a:ext cx="2000251" cy="61912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a:solidFill>
                <a:schemeClr val="tx1"/>
              </a:solidFill>
              <a:effectLst/>
              <a:latin typeface="+mn-lt"/>
              <a:ea typeface="+mn-ea"/>
              <a:cs typeface="+mn-cs"/>
            </a:rPr>
            <a:t>選択した人件費単価の算出方式に合わせ、人件費単価の根拠を示す証憑を提出してください。</a:t>
          </a:r>
          <a:endParaRPr kumimoji="1" lang="en-US" altLang="ja-JP" sz="800">
            <a:solidFill>
              <a:schemeClr val="tx1"/>
            </a:solidFill>
            <a:effectLst/>
            <a:latin typeface="+mn-lt"/>
            <a:ea typeface="+mn-ea"/>
            <a:cs typeface="+mn-cs"/>
          </a:endParaRPr>
        </a:p>
      </xdr:txBody>
    </xdr:sp>
    <xdr:clientData/>
  </xdr:twoCellAnchor>
  <xdr:twoCellAnchor>
    <xdr:from>
      <xdr:col>6</xdr:col>
      <xdr:colOff>1238250</xdr:colOff>
      <xdr:row>51</xdr:row>
      <xdr:rowOff>19050</xdr:rowOff>
    </xdr:from>
    <xdr:to>
      <xdr:col>6</xdr:col>
      <xdr:colOff>1238250</xdr:colOff>
      <xdr:row>51</xdr:row>
      <xdr:rowOff>180975</xdr:rowOff>
    </xdr:to>
    <xdr:cxnSp macro="">
      <xdr:nvCxnSpPr>
        <xdr:cNvPr id="2175" name="直線矢印コネクタ 39">
          <a:extLst>
            <a:ext uri="{FF2B5EF4-FFF2-40B4-BE49-F238E27FC236}">
              <a16:creationId xmlns:a16="http://schemas.microsoft.com/office/drawing/2014/main" id="{EB2F3953-889E-4949-9A2A-DCEE9FA50938}"/>
            </a:ext>
          </a:extLst>
        </xdr:cNvPr>
        <xdr:cNvCxnSpPr/>
      </xdr:nvCxnSpPr>
      <xdr:spPr>
        <a:xfrm flipV="1">
          <a:off x="12096750" y="10706100"/>
          <a:ext cx="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1947581</xdr:colOff>
      <xdr:row>29</xdr:row>
      <xdr:rowOff>25773</xdr:rowOff>
    </xdr:from>
    <xdr:to>
      <xdr:col>7</xdr:col>
      <xdr:colOff>2487705</xdr:colOff>
      <xdr:row>32</xdr:row>
      <xdr:rowOff>6724</xdr:rowOff>
    </xdr:to>
    <xdr:sp macro="" textlink="">
      <xdr:nvSpPr>
        <xdr:cNvPr id="18" name="正方形/長方形 13">
          <a:extLst>
            <a:ext uri="{FF2B5EF4-FFF2-40B4-BE49-F238E27FC236}">
              <a16:creationId xmlns:a16="http://schemas.microsoft.com/office/drawing/2014/main" id="{9FD1E20B-979B-4C02-A832-EC4E8A9C91E4}"/>
            </a:ext>
          </a:extLst>
        </xdr:cNvPr>
        <xdr:cNvSpPr/>
      </xdr:nvSpPr>
      <xdr:spPr>
        <a:xfrm>
          <a:off x="11797552" y="6200214"/>
          <a:ext cx="2926977" cy="61968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b="0">
              <a:solidFill>
                <a:schemeClr val="tx1"/>
              </a:solidFill>
              <a:effectLst/>
              <a:latin typeface="+mn-lt"/>
              <a:ea typeface="+mn-ea"/>
              <a:cs typeface="+mn-cs"/>
            </a:rPr>
            <a:t>特定市区町村で講習会を行う場合の出張費に該当する旅費及び旅費に該当する委託費のみを計上してください。</a:t>
          </a:r>
          <a:endParaRPr kumimoji="1" lang="en-US" altLang="ja-JP" sz="800" b="0">
            <a:solidFill>
              <a:schemeClr val="tx1"/>
            </a:solidFill>
            <a:effectLst/>
            <a:latin typeface="+mn-lt"/>
            <a:ea typeface="+mn-ea"/>
            <a:cs typeface="+mn-cs"/>
          </a:endParaRPr>
        </a:p>
        <a:p>
          <a:r>
            <a:rPr kumimoji="1" lang="ja-JP" altLang="en-US" sz="800" b="0">
              <a:solidFill>
                <a:schemeClr val="tx1"/>
              </a:solidFill>
              <a:effectLst/>
              <a:latin typeface="+mn-lt"/>
              <a:ea typeface="+mn-ea"/>
              <a:cs typeface="+mn-cs"/>
            </a:rPr>
            <a:t>内訳は旅費計算書をもとに算出した金額を記載してください。</a:t>
          </a:r>
          <a:endParaRPr kumimoji="1" lang="en-US" altLang="ja-JP" sz="800" b="0">
            <a:solidFill>
              <a:schemeClr val="tx1"/>
            </a:solidFill>
            <a:effectLst/>
            <a:latin typeface="+mn-lt"/>
            <a:ea typeface="+mn-ea"/>
            <a:cs typeface="+mn-cs"/>
          </a:endParaRPr>
        </a:p>
      </xdr:txBody>
    </xdr:sp>
    <xdr:clientData/>
  </xdr:twoCellAnchor>
  <xdr:twoCellAnchor>
    <xdr:from>
      <xdr:col>5</xdr:col>
      <xdr:colOff>1456765</xdr:colOff>
      <xdr:row>31</xdr:row>
      <xdr:rowOff>100853</xdr:rowOff>
    </xdr:from>
    <xdr:to>
      <xdr:col>6</xdr:col>
      <xdr:colOff>1972235</xdr:colOff>
      <xdr:row>31</xdr:row>
      <xdr:rowOff>100853</xdr:rowOff>
    </xdr:to>
    <xdr:cxnSp macro="">
      <xdr:nvCxnSpPr>
        <xdr:cNvPr id="19" name="直線矢印コネクタ 14">
          <a:extLst>
            <a:ext uri="{FF2B5EF4-FFF2-40B4-BE49-F238E27FC236}">
              <a16:creationId xmlns:a16="http://schemas.microsoft.com/office/drawing/2014/main" id="{CE9784CD-B901-44ED-86F3-90EECEF441EB}"/>
            </a:ext>
          </a:extLst>
        </xdr:cNvPr>
        <xdr:cNvCxnSpPr/>
      </xdr:nvCxnSpPr>
      <xdr:spPr>
        <a:xfrm flipH="1">
          <a:off x="8796618" y="6701118"/>
          <a:ext cx="302558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822510</xdr:colOff>
      <xdr:row>28</xdr:row>
      <xdr:rowOff>21290</xdr:rowOff>
    </xdr:from>
    <xdr:to>
      <xdr:col>6</xdr:col>
      <xdr:colOff>1108821</xdr:colOff>
      <xdr:row>31</xdr:row>
      <xdr:rowOff>2240</xdr:rowOff>
    </xdr:to>
    <xdr:sp macro="" textlink="">
      <xdr:nvSpPr>
        <xdr:cNvPr id="22" name="正方形/長方形 13">
          <a:extLst>
            <a:ext uri="{FF2B5EF4-FFF2-40B4-BE49-F238E27FC236}">
              <a16:creationId xmlns:a16="http://schemas.microsoft.com/office/drawing/2014/main" id="{E4B3D8EF-5452-471C-AB28-C61944DE7A0B}"/>
            </a:ext>
          </a:extLst>
        </xdr:cNvPr>
        <xdr:cNvSpPr/>
      </xdr:nvSpPr>
      <xdr:spPr>
        <a:xfrm>
          <a:off x="8162363" y="5982819"/>
          <a:ext cx="2796429" cy="619686"/>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800" b="0">
              <a:solidFill>
                <a:schemeClr val="tx1"/>
              </a:solidFill>
              <a:effectLst/>
              <a:latin typeface="+mn-lt"/>
              <a:ea typeface="+mn-ea"/>
              <a:cs typeface="+mn-cs"/>
            </a:rPr>
            <a:t>貸出用スマートフォンの借料のみ計上してください。</a:t>
          </a:r>
          <a:endParaRPr kumimoji="1" lang="en-US" altLang="ja-JP" sz="800" b="0">
            <a:solidFill>
              <a:schemeClr val="tx1"/>
            </a:solidFill>
            <a:effectLst/>
            <a:latin typeface="+mn-lt"/>
            <a:ea typeface="+mn-ea"/>
            <a:cs typeface="+mn-cs"/>
          </a:endParaRPr>
        </a:p>
        <a:p>
          <a:r>
            <a:rPr kumimoji="1" lang="ja-JP" altLang="en-US" sz="800" b="0">
              <a:solidFill>
                <a:schemeClr val="tx1"/>
              </a:solidFill>
              <a:effectLst/>
              <a:latin typeface="+mn-lt"/>
              <a:ea typeface="+mn-ea"/>
              <a:cs typeface="+mn-cs"/>
            </a:rPr>
            <a:t>その他講習会実施に必要な機器・機材は</a:t>
          </a:r>
          <a:endParaRPr kumimoji="1" lang="en-US" altLang="ja-JP" sz="800" b="0">
            <a:solidFill>
              <a:schemeClr val="tx1"/>
            </a:solidFill>
            <a:effectLst/>
            <a:latin typeface="+mn-lt"/>
            <a:ea typeface="+mn-ea"/>
            <a:cs typeface="+mn-cs"/>
          </a:endParaRPr>
        </a:p>
        <a:p>
          <a:r>
            <a:rPr kumimoji="1" lang="ja-JP" altLang="en-US" sz="800" b="0">
              <a:solidFill>
                <a:schemeClr val="tx1"/>
              </a:solidFill>
              <a:effectLst/>
              <a:latin typeface="+mn-lt"/>
              <a:ea typeface="+mn-ea"/>
              <a:cs typeface="+mn-cs"/>
            </a:rPr>
            <a:t>機器・機材等借料に記載してください。</a:t>
          </a:r>
          <a:endParaRPr kumimoji="1" lang="en-US" altLang="ja-JP" sz="800" b="0">
            <a:solidFill>
              <a:schemeClr val="tx1"/>
            </a:solidFill>
            <a:effectLst/>
            <a:latin typeface="+mn-lt"/>
            <a:ea typeface="+mn-ea"/>
            <a:cs typeface="+mn-cs"/>
          </a:endParaRPr>
        </a:p>
      </xdr:txBody>
    </xdr:sp>
    <xdr:clientData/>
  </xdr:twoCellAnchor>
  <xdr:twoCellAnchor>
    <xdr:from>
      <xdr:col>5</xdr:col>
      <xdr:colOff>358588</xdr:colOff>
      <xdr:row>30</xdr:row>
      <xdr:rowOff>114860</xdr:rowOff>
    </xdr:from>
    <xdr:to>
      <xdr:col>5</xdr:col>
      <xdr:colOff>832037</xdr:colOff>
      <xdr:row>30</xdr:row>
      <xdr:rowOff>123265</xdr:rowOff>
    </xdr:to>
    <xdr:cxnSp macro="">
      <xdr:nvCxnSpPr>
        <xdr:cNvPr id="23" name="直線矢印コネクタ 14">
          <a:extLst>
            <a:ext uri="{FF2B5EF4-FFF2-40B4-BE49-F238E27FC236}">
              <a16:creationId xmlns:a16="http://schemas.microsoft.com/office/drawing/2014/main" id="{AFE06B47-BCBF-425E-B380-D97708FE509E}"/>
            </a:ext>
          </a:extLst>
        </xdr:cNvPr>
        <xdr:cNvCxnSpPr/>
      </xdr:nvCxnSpPr>
      <xdr:spPr>
        <a:xfrm flipH="1">
          <a:off x="7698441" y="6502213"/>
          <a:ext cx="473449" cy="84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2124075</xdr:colOff>
      <xdr:row>12</xdr:row>
      <xdr:rowOff>66675</xdr:rowOff>
    </xdr:from>
    <xdr:to>
      <xdr:col>5</xdr:col>
      <xdr:colOff>2474594</xdr:colOff>
      <xdr:row>16</xdr:row>
      <xdr:rowOff>114300</xdr:rowOff>
    </xdr:to>
    <xdr:sp macro="" textlink="">
      <xdr:nvSpPr>
        <xdr:cNvPr id="2" name="左中かっこ 1">
          <a:extLst>
            <a:ext uri="{FF2B5EF4-FFF2-40B4-BE49-F238E27FC236}">
              <a16:creationId xmlns:a16="http://schemas.microsoft.com/office/drawing/2014/main" id="{814FB2FB-8604-4BF3-9821-6613E06F985F}"/>
            </a:ext>
          </a:extLst>
        </xdr:cNvPr>
        <xdr:cNvSpPr/>
      </xdr:nvSpPr>
      <xdr:spPr>
        <a:xfrm>
          <a:off x="9458325" y="2581275"/>
          <a:ext cx="350519" cy="88582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627530</xdr:colOff>
      <xdr:row>9</xdr:row>
      <xdr:rowOff>198904</xdr:rowOff>
    </xdr:from>
    <xdr:to>
      <xdr:col>6</xdr:col>
      <xdr:colOff>0</xdr:colOff>
      <xdr:row>18</xdr:row>
      <xdr:rowOff>56029</xdr:rowOff>
    </xdr:to>
    <xdr:sp macro="" textlink="">
      <xdr:nvSpPr>
        <xdr:cNvPr id="600" name="正方形/長方形 1">
          <a:extLst>
            <a:ext uri="{FF2B5EF4-FFF2-40B4-BE49-F238E27FC236}">
              <a16:creationId xmlns:a16="http://schemas.microsoft.com/office/drawing/2014/main" id="{46574537-9EB6-40F9-B940-C99873C001A6}"/>
            </a:ext>
          </a:extLst>
        </xdr:cNvPr>
        <xdr:cNvSpPr/>
      </xdr:nvSpPr>
      <xdr:spPr>
        <a:xfrm>
          <a:off x="1524001" y="2215963"/>
          <a:ext cx="4560793" cy="167247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講師は</a:t>
          </a:r>
          <a:r>
            <a:rPr kumimoji="1" lang="en-US" altLang="ja-JP" sz="1100">
              <a:solidFill>
                <a:schemeClr val="tx1"/>
              </a:solidFill>
              <a:effectLst/>
              <a:latin typeface="+mn-lt"/>
              <a:ea typeface="+mn-ea"/>
              <a:cs typeface="+mn-cs"/>
            </a:rPr>
            <a:t>2</a:t>
          </a:r>
          <a:r>
            <a:rPr kumimoji="1" lang="ja-JP" altLang="en-US" sz="1100">
              <a:solidFill>
                <a:schemeClr val="tx1"/>
              </a:solidFill>
              <a:effectLst/>
              <a:latin typeface="+mn-lt"/>
              <a:ea typeface="+mn-ea"/>
              <a:cs typeface="+mn-cs"/>
            </a:rPr>
            <a:t>名以上確保されている必要があります。</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講師として活動を予定されている方全員の氏名をご記載ください。</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こちらの記載をもとに講師研修</a:t>
          </a:r>
          <a:r>
            <a:rPr kumimoji="1" lang="en-US" altLang="ja-JP" sz="1100">
              <a:solidFill>
                <a:schemeClr val="tx1"/>
              </a:solidFill>
              <a:effectLst/>
              <a:latin typeface="+mn-lt"/>
              <a:ea typeface="+mn-ea"/>
              <a:cs typeface="+mn-cs"/>
            </a:rPr>
            <a:t>ID</a:t>
          </a:r>
          <a:r>
            <a:rPr kumimoji="1" lang="ja-JP" altLang="en-US" sz="1100">
              <a:solidFill>
                <a:schemeClr val="tx1"/>
              </a:solidFill>
              <a:effectLst/>
              <a:latin typeface="+mn-lt"/>
              <a:ea typeface="+mn-ea"/>
              <a:cs typeface="+mn-cs"/>
            </a:rPr>
            <a:t>を連携します。</a:t>
          </a:r>
        </a:p>
        <a:p>
          <a:r>
            <a:rPr kumimoji="1" lang="ja-JP" altLang="en-US" sz="1100">
              <a:solidFill>
                <a:schemeClr val="tx1"/>
              </a:solidFill>
              <a:effectLst/>
              <a:latin typeface="+mn-lt"/>
              <a:ea typeface="+mn-ea"/>
              <a:cs typeface="+mn-cs"/>
            </a:rPr>
            <a:t>講師として活動予定の方は委託先、謝金支払先の法人個人を含むため</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収支計画シート</a:t>
          </a:r>
          <a:r>
            <a:rPr kumimoji="1" lang="en-US" altLang="ja-JP" sz="1100">
              <a:solidFill>
                <a:schemeClr val="tx1"/>
              </a:solidFill>
              <a:effectLst/>
              <a:latin typeface="+mn-lt"/>
              <a:ea typeface="+mn-ea"/>
              <a:cs typeface="+mn-cs"/>
            </a:rPr>
            <a:t>3</a:t>
          </a:r>
          <a:r>
            <a:rPr kumimoji="1" lang="ja-JP" altLang="en-US" sz="1100">
              <a:solidFill>
                <a:schemeClr val="tx1"/>
              </a:solidFill>
              <a:effectLst/>
              <a:latin typeface="+mn-lt"/>
              <a:ea typeface="+mn-ea"/>
              <a:cs typeface="+mn-cs"/>
            </a:rPr>
            <a:t>．人件費単価表の記載人物と完全に一致するとは限りませんのでご注意ください。</a:t>
          </a:r>
        </a:p>
      </xdr:txBody>
    </xdr:sp>
    <xdr:clientData/>
  </xdr:twoCellAnchor>
  <xdr:twoCellAnchor>
    <xdr:from>
      <xdr:col>3</xdr:col>
      <xdr:colOff>1532406</xdr:colOff>
      <xdr:row>9</xdr:row>
      <xdr:rowOff>56029</xdr:rowOff>
    </xdr:from>
    <xdr:to>
      <xdr:col>3</xdr:col>
      <xdr:colOff>1532406</xdr:colOff>
      <xdr:row>10</xdr:row>
      <xdr:rowOff>16248</xdr:rowOff>
    </xdr:to>
    <xdr:cxnSp macro="">
      <xdr:nvCxnSpPr>
        <xdr:cNvPr id="15" name="直線矢印コネクタ 2">
          <a:extLst>
            <a:ext uri="{FF2B5EF4-FFF2-40B4-BE49-F238E27FC236}">
              <a16:creationId xmlns:a16="http://schemas.microsoft.com/office/drawing/2014/main" id="{D5DCD6D1-B992-48CF-8075-C5E07D645F71}"/>
            </a:ext>
          </a:extLst>
        </xdr:cNvPr>
        <xdr:cNvCxnSpPr/>
      </xdr:nvCxnSpPr>
      <xdr:spPr>
        <a:xfrm flipV="1">
          <a:off x="2428877" y="2073088"/>
          <a:ext cx="0" cy="1619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hyperlink" Target="https://www.meti.go.jp/information_2/downloadfiles/R5kenpo.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1E837-A77C-4839-A5BD-F95B4F94AEFF}">
  <sheetPr>
    <tabColor theme="9" tint="0.59999389629810485"/>
  </sheetPr>
  <dimension ref="B1:G70"/>
  <sheetViews>
    <sheetView showGridLines="0" zoomScaleNormal="100" zoomScaleSheetLayoutView="115" workbookViewId="0">
      <pane ySplit="8" topLeftCell="A9" activePane="bottomLeft" state="frozen"/>
      <selection activeCell="D26" sqref="D26"/>
      <selection pane="bottomLeft"/>
    </sheetView>
  </sheetViews>
  <sheetFormatPr defaultColWidth="9" defaultRowHeight="16.5" x14ac:dyDescent="0.3"/>
  <cols>
    <col min="1" max="1" width="3.25" style="38" customWidth="1"/>
    <col min="2" max="2" width="5.625" style="55" customWidth="1"/>
    <col min="3" max="3" width="91" style="38" customWidth="1"/>
    <col min="4" max="4" width="6.125" style="38" customWidth="1"/>
    <col min="5" max="5" width="16" style="38" customWidth="1"/>
    <col min="6" max="6" width="48.375" style="38" customWidth="1"/>
    <col min="7" max="7" width="4.125" style="38" customWidth="1"/>
    <col min="8" max="16384" width="9" style="38"/>
  </cols>
  <sheetData>
    <row r="1" spans="2:7" x14ac:dyDescent="0.3">
      <c r="B1" s="38"/>
      <c r="C1" s="39"/>
      <c r="D1" s="40"/>
    </row>
    <row r="2" spans="2:7" ht="17.25" x14ac:dyDescent="0.3">
      <c r="B2" s="41" t="s">
        <v>275</v>
      </c>
      <c r="D2" s="40"/>
    </row>
    <row r="3" spans="2:7" ht="17.25" x14ac:dyDescent="0.3">
      <c r="B3" s="42"/>
      <c r="D3" s="40"/>
    </row>
    <row r="4" spans="2:7" x14ac:dyDescent="0.3">
      <c r="B4" s="43" t="s">
        <v>276</v>
      </c>
      <c r="D4" s="40"/>
    </row>
    <row r="5" spans="2:7" x14ac:dyDescent="0.3">
      <c r="B5" s="44"/>
      <c r="C5" s="38" t="s">
        <v>325</v>
      </c>
    </row>
    <row r="6" spans="2:7" x14ac:dyDescent="0.3">
      <c r="B6" s="45"/>
      <c r="C6" s="38" t="s">
        <v>278</v>
      </c>
    </row>
    <row r="7" spans="2:7" x14ac:dyDescent="0.3">
      <c r="B7" s="46" t="s">
        <v>279</v>
      </c>
      <c r="C7" s="40"/>
      <c r="D7" s="40"/>
    </row>
    <row r="8" spans="2:7" ht="17.25" x14ac:dyDescent="0.3">
      <c r="B8" s="47" t="s">
        <v>280</v>
      </c>
      <c r="C8" s="48" t="s">
        <v>281</v>
      </c>
      <c r="D8" s="48" t="s">
        <v>282</v>
      </c>
      <c r="E8" s="255" t="s">
        <v>283</v>
      </c>
      <c r="F8" s="256"/>
      <c r="G8" s="49"/>
    </row>
    <row r="9" spans="2:7" ht="51.75" customHeight="1" x14ac:dyDescent="0.3">
      <c r="B9" s="50">
        <v>1</v>
      </c>
      <c r="C9" s="51" t="s">
        <v>324</v>
      </c>
      <c r="D9" s="20"/>
      <c r="E9" s="253"/>
      <c r="F9" s="254"/>
      <c r="G9" s="49"/>
    </row>
    <row r="10" spans="2:7" ht="51.75" customHeight="1" x14ac:dyDescent="0.3">
      <c r="B10" s="50">
        <v>2</v>
      </c>
      <c r="C10" s="51" t="s">
        <v>1086</v>
      </c>
      <c r="D10" s="20"/>
      <c r="E10" s="57" t="s">
        <v>284</v>
      </c>
      <c r="F10" s="35"/>
      <c r="G10" s="53"/>
    </row>
    <row r="11" spans="2:7" ht="51.75" customHeight="1" x14ac:dyDescent="0.3">
      <c r="B11" s="50">
        <v>3</v>
      </c>
      <c r="C11" s="51" t="s">
        <v>285</v>
      </c>
      <c r="D11" s="20"/>
      <c r="E11" s="253"/>
      <c r="F11" s="254"/>
      <c r="G11" s="49"/>
    </row>
    <row r="12" spans="2:7" ht="51.75" customHeight="1" x14ac:dyDescent="0.3">
      <c r="B12" s="50">
        <v>4</v>
      </c>
      <c r="C12" s="51" t="s">
        <v>286</v>
      </c>
      <c r="D12" s="20"/>
      <c r="E12" s="253"/>
      <c r="F12" s="254"/>
      <c r="G12" s="49"/>
    </row>
    <row r="13" spans="2:7" ht="51.75" customHeight="1" x14ac:dyDescent="0.3">
      <c r="B13" s="50">
        <v>5</v>
      </c>
      <c r="C13" s="51" t="s">
        <v>287</v>
      </c>
      <c r="D13" s="20"/>
      <c r="E13" s="240"/>
      <c r="F13" s="252"/>
      <c r="G13" s="49"/>
    </row>
    <row r="14" spans="2:7" ht="51.75" customHeight="1" x14ac:dyDescent="0.3">
      <c r="B14" s="50">
        <v>6</v>
      </c>
      <c r="C14" s="51" t="s">
        <v>288</v>
      </c>
      <c r="D14" s="20"/>
      <c r="E14" s="253"/>
      <c r="F14" s="254"/>
      <c r="G14" s="49"/>
    </row>
    <row r="15" spans="2:7" ht="65.25" customHeight="1" x14ac:dyDescent="0.3">
      <c r="B15" s="50" t="s">
        <v>289</v>
      </c>
      <c r="C15" s="51" t="s">
        <v>290</v>
      </c>
      <c r="D15" s="20"/>
      <c r="E15" s="57" t="s">
        <v>291</v>
      </c>
      <c r="F15" s="35"/>
      <c r="G15" s="53"/>
    </row>
    <row r="16" spans="2:7" ht="134.25" customHeight="1" x14ac:dyDescent="0.3">
      <c r="B16" s="50" t="s">
        <v>292</v>
      </c>
      <c r="C16" s="225" t="s">
        <v>1131</v>
      </c>
      <c r="D16" s="20"/>
      <c r="E16" s="57" t="s">
        <v>293</v>
      </c>
      <c r="F16" s="35"/>
      <c r="G16" s="53"/>
    </row>
    <row r="17" spans="2:7" ht="65.25" customHeight="1" x14ac:dyDescent="0.3">
      <c r="B17" s="50" t="s">
        <v>294</v>
      </c>
      <c r="C17" s="51" t="s">
        <v>1132</v>
      </c>
      <c r="D17" s="21"/>
      <c r="E17" s="240"/>
      <c r="F17" s="252"/>
      <c r="G17" s="49"/>
    </row>
    <row r="18" spans="2:7" ht="65.25" customHeight="1" x14ac:dyDescent="0.3">
      <c r="B18" s="50" t="s">
        <v>295</v>
      </c>
      <c r="C18" s="51" t="s">
        <v>1133</v>
      </c>
      <c r="D18" s="58"/>
      <c r="E18" s="57" t="s">
        <v>1102</v>
      </c>
      <c r="F18" s="35"/>
      <c r="G18" s="53"/>
    </row>
    <row r="19" spans="2:7" ht="65.25" customHeight="1" x14ac:dyDescent="0.3">
      <c r="B19" s="50">
        <v>8</v>
      </c>
      <c r="C19" s="51" t="s">
        <v>1103</v>
      </c>
      <c r="D19" s="20"/>
      <c r="E19" s="57" t="s">
        <v>296</v>
      </c>
      <c r="F19" s="35"/>
      <c r="G19" s="53"/>
    </row>
    <row r="20" spans="2:7" ht="105" customHeight="1" x14ac:dyDescent="0.3">
      <c r="B20" s="50">
        <v>9</v>
      </c>
      <c r="C20" s="51" t="s">
        <v>1104</v>
      </c>
      <c r="D20" s="20"/>
      <c r="E20" s="240"/>
      <c r="F20" s="252"/>
      <c r="G20" s="49"/>
    </row>
    <row r="21" spans="2:7" ht="65.25" customHeight="1" x14ac:dyDescent="0.3">
      <c r="B21" s="50">
        <v>10</v>
      </c>
      <c r="C21" s="51" t="s">
        <v>297</v>
      </c>
      <c r="D21" s="20"/>
      <c r="E21" s="240"/>
      <c r="F21" s="241"/>
    </row>
    <row r="22" spans="2:7" ht="65.25" customHeight="1" x14ac:dyDescent="0.3">
      <c r="B22" s="50">
        <v>11</v>
      </c>
      <c r="C22" s="51" t="s">
        <v>298</v>
      </c>
      <c r="D22" s="20"/>
      <c r="E22" s="240"/>
      <c r="F22" s="241"/>
    </row>
    <row r="23" spans="2:7" ht="65.25" customHeight="1" x14ac:dyDescent="0.3">
      <c r="B23" s="50">
        <v>12</v>
      </c>
      <c r="C23" s="51" t="s">
        <v>1105</v>
      </c>
      <c r="D23" s="20"/>
      <c r="E23" s="248"/>
      <c r="F23" s="249"/>
    </row>
    <row r="24" spans="2:7" ht="65.25" customHeight="1" x14ac:dyDescent="0.3">
      <c r="B24" s="50">
        <v>13</v>
      </c>
      <c r="C24" s="51" t="s">
        <v>1106</v>
      </c>
      <c r="D24" s="20"/>
      <c r="E24" s="240"/>
      <c r="F24" s="241"/>
    </row>
    <row r="25" spans="2:7" ht="96" customHeight="1" x14ac:dyDescent="0.3">
      <c r="B25" s="50">
        <v>14</v>
      </c>
      <c r="C25" s="51" t="s">
        <v>299</v>
      </c>
      <c r="D25" s="20"/>
      <c r="E25" s="240"/>
      <c r="F25" s="241"/>
    </row>
    <row r="26" spans="2:7" ht="65.25" customHeight="1" x14ac:dyDescent="0.3">
      <c r="B26" s="50">
        <v>15</v>
      </c>
      <c r="C26" s="51" t="s">
        <v>300</v>
      </c>
      <c r="D26" s="20"/>
      <c r="E26" s="240"/>
      <c r="F26" s="241"/>
    </row>
    <row r="27" spans="2:7" ht="84" customHeight="1" x14ac:dyDescent="0.3">
      <c r="B27" s="50">
        <v>16</v>
      </c>
      <c r="C27" s="51" t="s">
        <v>1087</v>
      </c>
      <c r="D27" s="20"/>
      <c r="E27" s="240"/>
      <c r="F27" s="241"/>
    </row>
    <row r="28" spans="2:7" ht="84" customHeight="1" x14ac:dyDescent="0.3">
      <c r="B28" s="50">
        <v>17</v>
      </c>
      <c r="C28" s="51" t="s">
        <v>1088</v>
      </c>
      <c r="D28" s="20"/>
      <c r="E28" s="240"/>
      <c r="F28" s="241"/>
    </row>
    <row r="29" spans="2:7" ht="65.25" customHeight="1" x14ac:dyDescent="0.3">
      <c r="B29" s="50">
        <v>18</v>
      </c>
      <c r="C29" s="51" t="s">
        <v>1089</v>
      </c>
      <c r="D29" s="20"/>
      <c r="E29" s="240"/>
      <c r="F29" s="241"/>
    </row>
    <row r="30" spans="2:7" ht="65.25" customHeight="1" x14ac:dyDescent="0.3">
      <c r="B30" s="50">
        <v>19</v>
      </c>
      <c r="C30" s="51" t="s">
        <v>301</v>
      </c>
      <c r="D30" s="20"/>
      <c r="E30" s="240"/>
      <c r="F30" s="241"/>
    </row>
    <row r="31" spans="2:7" ht="141.75" customHeight="1" x14ac:dyDescent="0.3">
      <c r="B31" s="50">
        <v>20</v>
      </c>
      <c r="C31" s="51" t="s">
        <v>1107</v>
      </c>
      <c r="D31" s="20"/>
      <c r="E31" s="240"/>
      <c r="F31" s="241"/>
    </row>
    <row r="32" spans="2:7" ht="65.25" customHeight="1" x14ac:dyDescent="0.3">
      <c r="B32" s="50">
        <v>21</v>
      </c>
      <c r="C32" s="51" t="s">
        <v>302</v>
      </c>
      <c r="D32" s="20"/>
      <c r="E32" s="240"/>
      <c r="F32" s="241"/>
    </row>
    <row r="33" spans="2:6" ht="304.5" customHeight="1" x14ac:dyDescent="0.3">
      <c r="B33" s="242">
        <v>22</v>
      </c>
      <c r="C33" s="244" t="s">
        <v>1108</v>
      </c>
      <c r="D33" s="246"/>
      <c r="E33" s="248"/>
      <c r="F33" s="249"/>
    </row>
    <row r="34" spans="2:6" ht="204.75" customHeight="1" x14ac:dyDescent="0.3">
      <c r="B34" s="243"/>
      <c r="C34" s="245"/>
      <c r="D34" s="247"/>
      <c r="E34" s="250"/>
      <c r="F34" s="251"/>
    </row>
    <row r="35" spans="2:6" ht="65.25" customHeight="1" x14ac:dyDescent="0.3">
      <c r="B35" s="50">
        <v>23</v>
      </c>
      <c r="C35" s="51" t="s">
        <v>303</v>
      </c>
      <c r="D35" s="20"/>
      <c r="E35" s="240"/>
      <c r="F35" s="241"/>
    </row>
    <row r="36" spans="2:6" ht="65.25" customHeight="1" x14ac:dyDescent="0.3">
      <c r="B36" s="50">
        <v>24</v>
      </c>
      <c r="C36" s="51" t="s">
        <v>304</v>
      </c>
      <c r="D36" s="20"/>
      <c r="E36" s="240"/>
      <c r="F36" s="241"/>
    </row>
    <row r="37" spans="2:6" x14ac:dyDescent="0.3">
      <c r="C37" s="56"/>
      <c r="D37" s="56"/>
      <c r="E37" s="56"/>
    </row>
    <row r="38" spans="2:6" x14ac:dyDescent="0.3">
      <c r="C38" s="56"/>
      <c r="D38" s="56"/>
      <c r="E38" s="56"/>
    </row>
    <row r="39" spans="2:6" x14ac:dyDescent="0.3">
      <c r="C39" s="56"/>
      <c r="D39" s="56"/>
      <c r="E39" s="56"/>
    </row>
    <row r="40" spans="2:6" x14ac:dyDescent="0.3">
      <c r="C40" s="56"/>
      <c r="D40" s="56"/>
      <c r="E40" s="56"/>
    </row>
    <row r="41" spans="2:6" x14ac:dyDescent="0.3">
      <c r="C41" s="56"/>
      <c r="D41" s="56"/>
      <c r="E41" s="56"/>
    </row>
    <row r="42" spans="2:6" x14ac:dyDescent="0.3">
      <c r="C42" s="56"/>
      <c r="D42" s="56"/>
      <c r="E42" s="239"/>
    </row>
    <row r="43" spans="2:6" x14ac:dyDescent="0.3">
      <c r="C43" s="56"/>
      <c r="D43" s="56"/>
      <c r="E43" s="239"/>
    </row>
    <row r="44" spans="2:6" x14ac:dyDescent="0.3">
      <c r="C44" s="56"/>
      <c r="D44" s="56"/>
      <c r="E44" s="239"/>
    </row>
    <row r="45" spans="2:6" x14ac:dyDescent="0.3">
      <c r="C45" s="56"/>
      <c r="D45" s="56"/>
      <c r="E45" s="239"/>
    </row>
    <row r="46" spans="2:6" x14ac:dyDescent="0.3">
      <c r="C46" s="56"/>
      <c r="D46" s="56"/>
      <c r="E46" s="239"/>
    </row>
    <row r="47" spans="2:6" x14ac:dyDescent="0.3">
      <c r="C47" s="56"/>
      <c r="D47" s="56"/>
      <c r="E47" s="239"/>
    </row>
    <row r="48" spans="2:6" x14ac:dyDescent="0.3">
      <c r="C48" s="56"/>
      <c r="D48" s="56"/>
      <c r="E48" s="239"/>
    </row>
    <row r="49" spans="3:5" x14ac:dyDescent="0.3">
      <c r="C49" s="56"/>
      <c r="D49" s="56"/>
      <c r="E49" s="239"/>
    </row>
    <row r="50" spans="3:5" x14ac:dyDescent="0.3">
      <c r="C50" s="56"/>
      <c r="D50" s="56"/>
      <c r="E50" s="239"/>
    </row>
    <row r="51" spans="3:5" x14ac:dyDescent="0.3">
      <c r="C51" s="56"/>
      <c r="D51" s="56"/>
      <c r="E51" s="239"/>
    </row>
    <row r="52" spans="3:5" x14ac:dyDescent="0.3">
      <c r="C52" s="56"/>
      <c r="D52" s="56"/>
      <c r="E52" s="56"/>
    </row>
    <row r="53" spans="3:5" x14ac:dyDescent="0.3">
      <c r="C53" s="56"/>
      <c r="D53" s="56"/>
      <c r="E53" s="239"/>
    </row>
    <row r="54" spans="3:5" x14ac:dyDescent="0.3">
      <c r="C54" s="56"/>
      <c r="D54" s="56"/>
      <c r="E54" s="239"/>
    </row>
    <row r="55" spans="3:5" x14ac:dyDescent="0.3">
      <c r="C55" s="56"/>
      <c r="D55" s="56"/>
      <c r="E55" s="239"/>
    </row>
    <row r="56" spans="3:5" x14ac:dyDescent="0.3">
      <c r="C56" s="56"/>
      <c r="D56" s="56"/>
      <c r="E56" s="239"/>
    </row>
    <row r="57" spans="3:5" x14ac:dyDescent="0.3">
      <c r="C57" s="56"/>
      <c r="D57" s="56"/>
      <c r="E57" s="239"/>
    </row>
    <row r="58" spans="3:5" x14ac:dyDescent="0.3">
      <c r="C58" s="56"/>
      <c r="D58" s="56"/>
      <c r="E58" s="239"/>
    </row>
    <row r="59" spans="3:5" x14ac:dyDescent="0.3">
      <c r="C59" s="56"/>
      <c r="D59" s="56"/>
      <c r="E59" s="239"/>
    </row>
    <row r="60" spans="3:5" x14ac:dyDescent="0.3">
      <c r="C60" s="56"/>
      <c r="D60" s="56"/>
      <c r="E60" s="239"/>
    </row>
    <row r="61" spans="3:5" x14ac:dyDescent="0.3">
      <c r="C61" s="56"/>
      <c r="D61" s="56"/>
      <c r="E61" s="239"/>
    </row>
    <row r="62" spans="3:5" x14ac:dyDescent="0.3">
      <c r="C62" s="56"/>
      <c r="D62" s="56"/>
      <c r="E62" s="239"/>
    </row>
    <row r="63" spans="3:5" x14ac:dyDescent="0.3">
      <c r="C63" s="56"/>
      <c r="D63" s="56"/>
      <c r="E63" s="239"/>
    </row>
    <row r="64" spans="3:5" x14ac:dyDescent="0.3">
      <c r="C64" s="56"/>
      <c r="D64" s="56"/>
      <c r="E64" s="239"/>
    </row>
    <row r="65" spans="3:5" x14ac:dyDescent="0.3">
      <c r="C65" s="56"/>
      <c r="D65" s="56"/>
      <c r="E65" s="239"/>
    </row>
    <row r="66" spans="3:5" x14ac:dyDescent="0.3">
      <c r="C66" s="56"/>
      <c r="D66" s="56"/>
      <c r="E66" s="239"/>
    </row>
    <row r="67" spans="3:5" x14ac:dyDescent="0.3">
      <c r="C67" s="56"/>
      <c r="D67" s="56"/>
      <c r="E67" s="239"/>
    </row>
    <row r="68" spans="3:5" x14ac:dyDescent="0.3">
      <c r="C68" s="56"/>
      <c r="D68" s="56"/>
      <c r="E68" s="239"/>
    </row>
    <row r="69" spans="3:5" x14ac:dyDescent="0.3">
      <c r="C69" s="56"/>
      <c r="D69" s="56"/>
    </row>
    <row r="70" spans="3:5" x14ac:dyDescent="0.3">
      <c r="C70" s="56"/>
      <c r="D70" s="56"/>
    </row>
  </sheetData>
  <sheetProtection algorithmName="SHA-512" hashValue="i8qKj5ZK/2af2yXC9o767+N11+zbFARY4/83EA4fCOtJMm75UaiUPDFy0QRzTfOr141zvZTIqTA248OsIAaHpQ==" saltValue="aB1f03JGPNJMcABYWBllrA==" spinCount="100000" sheet="1" objects="1" scenarios="1"/>
  <mergeCells count="31">
    <mergeCell ref="E14:F14"/>
    <mergeCell ref="E8:F8"/>
    <mergeCell ref="E9:F9"/>
    <mergeCell ref="E11:F11"/>
    <mergeCell ref="E12:F12"/>
    <mergeCell ref="E13:F13"/>
    <mergeCell ref="E29:F29"/>
    <mergeCell ref="E17:F17"/>
    <mergeCell ref="E20:F20"/>
    <mergeCell ref="E21:F21"/>
    <mergeCell ref="E22:F22"/>
    <mergeCell ref="E23:F23"/>
    <mergeCell ref="E24:F24"/>
    <mergeCell ref="E25:F25"/>
    <mergeCell ref="E26:F26"/>
    <mergeCell ref="E27:F27"/>
    <mergeCell ref="E28:F28"/>
    <mergeCell ref="E30:F30"/>
    <mergeCell ref="E31:F31"/>
    <mergeCell ref="E32:F32"/>
    <mergeCell ref="B33:B34"/>
    <mergeCell ref="C33:C34"/>
    <mergeCell ref="D33:D34"/>
    <mergeCell ref="E33:F34"/>
    <mergeCell ref="E67:E68"/>
    <mergeCell ref="E35:F35"/>
    <mergeCell ref="E36:F36"/>
    <mergeCell ref="E42:E45"/>
    <mergeCell ref="E46:E51"/>
    <mergeCell ref="E53:E64"/>
    <mergeCell ref="E65:E66"/>
  </mergeCells>
  <phoneticPr fontId="1"/>
  <conditionalFormatting sqref="E9">
    <cfRule type="expression" dxfId="54" priority="49">
      <formula>AND($E9&lt;&gt;"",$D9="はい")</formula>
    </cfRule>
    <cfRule type="expression" dxfId="53" priority="50">
      <formula>$D9="はい"</formula>
    </cfRule>
  </conditionalFormatting>
  <conditionalFormatting sqref="F10">
    <cfRule type="expression" dxfId="52" priority="47">
      <formula>AND($F10&lt;&gt;"",$D10="はい")</formula>
    </cfRule>
    <cfRule type="expression" dxfId="51" priority="48">
      <formula>$D10="はい"</formula>
    </cfRule>
  </conditionalFormatting>
  <conditionalFormatting sqref="D9">
    <cfRule type="expression" dxfId="50" priority="46">
      <formula>$D9&lt;&gt;""</formula>
    </cfRule>
  </conditionalFormatting>
  <conditionalFormatting sqref="D17">
    <cfRule type="expression" dxfId="49" priority="6">
      <formula>$D$17&lt;&gt;""</formula>
    </cfRule>
    <cfRule type="expression" dxfId="48" priority="11">
      <formula>$D$16="有"</formula>
    </cfRule>
  </conditionalFormatting>
  <conditionalFormatting sqref="D19">
    <cfRule type="expression" dxfId="47" priority="45">
      <formula>$D19&lt;&gt;""</formula>
    </cfRule>
  </conditionalFormatting>
  <conditionalFormatting sqref="D20">
    <cfRule type="expression" dxfId="46" priority="44">
      <formula>$D20&lt;&gt;""</formula>
    </cfRule>
  </conditionalFormatting>
  <conditionalFormatting sqref="D21">
    <cfRule type="expression" dxfId="45" priority="43">
      <formula>$D21&lt;&gt;""</formula>
    </cfRule>
  </conditionalFormatting>
  <conditionalFormatting sqref="D22">
    <cfRule type="expression" dxfId="44" priority="42">
      <formula>$D22&lt;&gt;""</formula>
    </cfRule>
  </conditionalFormatting>
  <conditionalFormatting sqref="D23">
    <cfRule type="expression" dxfId="43" priority="41">
      <formula>$D23&lt;&gt;""</formula>
    </cfRule>
  </conditionalFormatting>
  <conditionalFormatting sqref="D24">
    <cfRule type="expression" dxfId="42" priority="40">
      <formula>$D24&lt;&gt;""</formula>
    </cfRule>
  </conditionalFormatting>
  <conditionalFormatting sqref="D25">
    <cfRule type="expression" dxfId="41" priority="39">
      <formula>$D25&lt;&gt;""</formula>
    </cfRule>
  </conditionalFormatting>
  <conditionalFormatting sqref="D26">
    <cfRule type="expression" dxfId="40" priority="38">
      <formula>$D26&lt;&gt;""</formula>
    </cfRule>
  </conditionalFormatting>
  <conditionalFormatting sqref="D27">
    <cfRule type="expression" dxfId="39" priority="37">
      <formula>$D27&lt;&gt;""</formula>
    </cfRule>
  </conditionalFormatting>
  <conditionalFormatting sqref="D28">
    <cfRule type="expression" dxfId="38" priority="36">
      <formula>$D28&lt;&gt;""</formula>
    </cfRule>
  </conditionalFormatting>
  <conditionalFormatting sqref="D29">
    <cfRule type="expression" dxfId="37" priority="35">
      <formula>$D29&lt;&gt;""</formula>
    </cfRule>
  </conditionalFormatting>
  <conditionalFormatting sqref="D30">
    <cfRule type="expression" dxfId="36" priority="34">
      <formula>$D30&lt;&gt;""</formula>
    </cfRule>
  </conditionalFormatting>
  <conditionalFormatting sqref="D31">
    <cfRule type="expression" dxfId="35" priority="33">
      <formula>$D31&lt;&gt;""</formula>
    </cfRule>
  </conditionalFormatting>
  <conditionalFormatting sqref="D32">
    <cfRule type="expression" dxfId="34" priority="32">
      <formula>$D32&lt;&gt;""</formula>
    </cfRule>
  </conditionalFormatting>
  <conditionalFormatting sqref="D33">
    <cfRule type="expression" dxfId="33" priority="31">
      <formula>$D33&lt;&gt;""</formula>
    </cfRule>
  </conditionalFormatting>
  <conditionalFormatting sqref="D35">
    <cfRule type="expression" dxfId="32" priority="30">
      <formula>$D35&lt;&gt;""</formula>
    </cfRule>
  </conditionalFormatting>
  <conditionalFormatting sqref="D36">
    <cfRule type="expression" dxfId="31" priority="29">
      <formula>$D36&lt;&gt;""</formula>
    </cfRule>
  </conditionalFormatting>
  <conditionalFormatting sqref="E10">
    <cfRule type="expression" dxfId="30" priority="26">
      <formula>AND($D10="はい",$F10&lt;&gt;"")</formula>
    </cfRule>
    <cfRule type="expression" dxfId="29" priority="27">
      <formula>$D10="はい"</formula>
    </cfRule>
  </conditionalFormatting>
  <conditionalFormatting sqref="E11">
    <cfRule type="expression" dxfId="28" priority="24">
      <formula>AND($E11&lt;&gt;"",$D11="はい")</formula>
    </cfRule>
    <cfRule type="expression" dxfId="27" priority="25">
      <formula>$D11="はい"</formula>
    </cfRule>
  </conditionalFormatting>
  <conditionalFormatting sqref="E12">
    <cfRule type="expression" dxfId="26" priority="22">
      <formula>AND($E12&lt;&gt;"",$D12="はい")</formula>
    </cfRule>
    <cfRule type="expression" dxfId="25" priority="23">
      <formula>$D12="はい"</formula>
    </cfRule>
  </conditionalFormatting>
  <conditionalFormatting sqref="E14">
    <cfRule type="expression" dxfId="24" priority="20">
      <formula>AND($E14&lt;&gt;"",$D14="はい")</formula>
    </cfRule>
    <cfRule type="expression" dxfId="23" priority="21">
      <formula>$D14="はい"</formula>
    </cfRule>
  </conditionalFormatting>
  <conditionalFormatting sqref="F15">
    <cfRule type="expression" dxfId="22" priority="18">
      <formula>AND($F15&lt;&gt;"",$D15="はい")</formula>
    </cfRule>
    <cfRule type="expression" dxfId="21" priority="19">
      <formula>$D15="はい"</formula>
    </cfRule>
  </conditionalFormatting>
  <conditionalFormatting sqref="F19">
    <cfRule type="expression" dxfId="20" priority="16">
      <formula>AND($F19&lt;&gt;"",$D19="はい")</formula>
    </cfRule>
    <cfRule type="expression" dxfId="19" priority="17">
      <formula>$D19="はい"</formula>
    </cfRule>
  </conditionalFormatting>
  <conditionalFormatting sqref="E15">
    <cfRule type="expression" dxfId="18" priority="14">
      <formula>AND($D15="はい",$F15&lt;&gt;"")</formula>
    </cfRule>
    <cfRule type="expression" dxfId="17" priority="15">
      <formula>$D15="はい"</formula>
    </cfRule>
  </conditionalFormatting>
  <conditionalFormatting sqref="E19">
    <cfRule type="expression" dxfId="16" priority="12">
      <formula>AND($D19="はい",$F19&lt;&gt;"")</formula>
    </cfRule>
    <cfRule type="expression" dxfId="15" priority="13">
      <formula>$D19="はい"</formula>
    </cfRule>
  </conditionalFormatting>
  <conditionalFormatting sqref="E18">
    <cfRule type="expression" dxfId="14" priority="8">
      <formula>AND($D$17="ii",$F$18&lt;&gt;"")</formula>
    </cfRule>
    <cfRule type="expression" dxfId="13" priority="10">
      <formula>$D$17="ii"</formula>
    </cfRule>
  </conditionalFormatting>
  <conditionalFormatting sqref="F16">
    <cfRule type="expression" dxfId="12" priority="4">
      <formula>AND($F16&lt;&gt;"",$D16&lt;&gt;"")</formula>
    </cfRule>
    <cfRule type="expression" dxfId="11" priority="5">
      <formula>$D16="有"</formula>
    </cfRule>
  </conditionalFormatting>
  <conditionalFormatting sqref="E16">
    <cfRule type="expression" dxfId="10" priority="2">
      <formula>AND($D16&lt;&gt;"",$F16&lt;&gt;"")</formula>
    </cfRule>
    <cfRule type="expression" dxfId="9" priority="3">
      <formula>$D16="有"</formula>
    </cfRule>
  </conditionalFormatting>
  <conditionalFormatting sqref="D10:D16">
    <cfRule type="expression" dxfId="8" priority="1">
      <formula>$D10&lt;&gt;""</formula>
    </cfRule>
  </conditionalFormatting>
  <conditionalFormatting sqref="E18:F18">
    <cfRule type="expression" dxfId="7" priority="7">
      <formula>AND($D$17="ii",$F$18&lt;&gt;"")</formula>
    </cfRule>
    <cfRule type="expression" dxfId="6" priority="9">
      <formula>$D$17="ii"</formula>
    </cfRule>
  </conditionalFormatting>
  <dataValidations count="3">
    <dataValidation type="list" allowBlank="1" showInputMessage="1" showErrorMessage="1" sqref="D9:D15 D35:D36 D19:D33" xr:uid="{8D9ADEBA-FF9B-4C5F-B2DA-EBFC4AB484C4}">
      <formula1>"はい"</formula1>
    </dataValidation>
    <dataValidation type="list" allowBlank="1" showInputMessage="1" showErrorMessage="1" sqref="D16" xr:uid="{2469142A-92B2-43DD-9305-091357D1C212}">
      <formula1>"有,無"</formula1>
    </dataValidation>
    <dataValidation type="list" allowBlank="1" showInputMessage="1" showErrorMessage="1" sqref="D17" xr:uid="{A1594D04-7AB8-469E-956F-35A6AC4A0157}">
      <formula1>"i,ii"</formula1>
    </dataValidation>
  </dataValidations>
  <pageMargins left="0.7" right="0.7" top="0.75" bottom="0.75" header="0.3" footer="0.3"/>
  <pageSetup paperSize="9" scale="4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E84BF-CF3F-4E3B-8BA4-B2467477BF1F}">
  <sheetPr>
    <tabColor theme="9" tint="0.59999389629810485"/>
  </sheetPr>
  <dimension ref="B1:BR401"/>
  <sheetViews>
    <sheetView showGridLines="0" tabSelected="1" zoomScale="70" zoomScaleNormal="70" workbookViewId="0">
      <pane xSplit="1" ySplit="16" topLeftCell="B44" activePane="bottomRight" state="frozen"/>
      <selection pane="topRight" activeCell="B1" sqref="B1"/>
      <selection pane="bottomLeft" activeCell="A16" sqref="A16"/>
      <selection pane="bottomRight" activeCell="N61" sqref="N61"/>
    </sheetView>
  </sheetViews>
  <sheetFormatPr defaultColWidth="9" defaultRowHeight="16.5" x14ac:dyDescent="0.4"/>
  <cols>
    <col min="1" max="1" width="2" style="59" customWidth="1"/>
    <col min="2" max="2" width="5.5" style="59" customWidth="1"/>
    <col min="3" max="3" width="37.5" style="59" bestFit="1" customWidth="1"/>
    <col min="4" max="4" width="24.25" style="59" customWidth="1"/>
    <col min="5" max="5" width="25.625" style="59" customWidth="1"/>
    <col min="6" max="7" width="11.375" style="59" customWidth="1"/>
    <col min="8" max="8" width="16" style="59" customWidth="1"/>
    <col min="9" max="9" width="13" style="59" customWidth="1"/>
    <col min="10" max="10" width="21.875" style="59" customWidth="1"/>
    <col min="11" max="13" width="11.375" style="59" customWidth="1"/>
    <col min="14" max="14" width="17.875" style="59" customWidth="1"/>
    <col min="15" max="36" width="8" style="59" customWidth="1"/>
    <col min="37" max="37" width="8" style="59" customWidth="1" collapsed="1"/>
    <col min="38" max="40" width="8" style="59" customWidth="1"/>
    <col min="41" max="41" width="8" style="59" customWidth="1" collapsed="1"/>
    <col min="42" max="59" width="8" style="59" customWidth="1"/>
    <col min="60" max="60" width="57.625" style="61" bestFit="1" customWidth="1"/>
    <col min="61" max="61" width="20.875" style="61" customWidth="1"/>
    <col min="62" max="62" width="16.75" style="62" customWidth="1"/>
    <col min="63" max="63" width="10.375" style="62" customWidth="1"/>
    <col min="64" max="64" width="31.375" style="62" customWidth="1"/>
    <col min="65" max="65" width="10.125" style="62" customWidth="1"/>
    <col min="66" max="67" width="9" style="62"/>
    <col min="68" max="16384" width="9" style="59"/>
  </cols>
  <sheetData>
    <row r="1" spans="2:70" x14ac:dyDescent="0.4">
      <c r="E1" s="60"/>
      <c r="N1" s="60"/>
    </row>
    <row r="2" spans="2:70" x14ac:dyDescent="0.4">
      <c r="B2" s="63" t="s">
        <v>211</v>
      </c>
      <c r="E2" s="60"/>
      <c r="N2" s="60"/>
    </row>
    <row r="3" spans="2:70" x14ac:dyDescent="0.4">
      <c r="B3" s="63"/>
      <c r="E3" s="60"/>
      <c r="N3" s="60"/>
    </row>
    <row r="4" spans="2:70" x14ac:dyDescent="0.4">
      <c r="B4" s="59" t="s">
        <v>215</v>
      </c>
      <c r="E4" s="60"/>
      <c r="N4" s="60"/>
    </row>
    <row r="5" spans="2:70" ht="19.5" customHeight="1" x14ac:dyDescent="0.4">
      <c r="C5" s="64" t="s">
        <v>216</v>
      </c>
      <c r="D5" s="64" t="s">
        <v>217</v>
      </c>
      <c r="F5" s="65"/>
    </row>
    <row r="6" spans="2:70" x14ac:dyDescent="0.4">
      <c r="C6" s="109" t="s">
        <v>213</v>
      </c>
      <c r="D6" s="109" t="str" cm="1">
        <f t="array" ref="D6">_xlfn.IFS(C6="障害者を対象とした講習会等のみを実施する場合","13コマ以上",C6="特定市町村のみで講習会等を実施する場合","20コマ以上",C6="上記どちらも該当しない","25コマ以上",C6="","")</f>
        <v>13コマ以上</v>
      </c>
      <c r="N6" s="60"/>
      <c r="BH6" s="275" t="s">
        <v>2438</v>
      </c>
      <c r="BI6" s="276"/>
      <c r="BJ6" s="276"/>
      <c r="BK6" s="276"/>
      <c r="BL6" s="276"/>
      <c r="BM6" s="276"/>
      <c r="BN6" s="276"/>
      <c r="BO6" s="276"/>
      <c r="BP6" s="276"/>
      <c r="BQ6" s="276"/>
    </row>
    <row r="7" spans="2:70" x14ac:dyDescent="0.4">
      <c r="C7" s="67"/>
      <c r="D7" s="67"/>
      <c r="N7" s="68"/>
      <c r="BH7" s="276"/>
      <c r="BI7" s="276"/>
      <c r="BJ7" s="276"/>
      <c r="BK7" s="276"/>
      <c r="BL7" s="276"/>
      <c r="BM7" s="276"/>
      <c r="BN7" s="276"/>
      <c r="BO7" s="276"/>
      <c r="BP7" s="276"/>
      <c r="BQ7" s="276"/>
    </row>
    <row r="8" spans="2:70" x14ac:dyDescent="0.4">
      <c r="B8" s="59" t="s">
        <v>305</v>
      </c>
      <c r="E8" s="60"/>
      <c r="N8" s="60"/>
      <c r="BH8" s="276"/>
      <c r="BI8" s="276"/>
      <c r="BJ8" s="276"/>
      <c r="BK8" s="276"/>
      <c r="BL8" s="276"/>
      <c r="BM8" s="276"/>
      <c r="BN8" s="276"/>
      <c r="BO8" s="276"/>
      <c r="BP8" s="276"/>
      <c r="BQ8" s="276"/>
    </row>
    <row r="9" spans="2:70" x14ac:dyDescent="0.4">
      <c r="B9" s="226" t="s">
        <v>1129</v>
      </c>
      <c r="E9" s="60"/>
      <c r="N9" s="60"/>
      <c r="BH9" s="276"/>
      <c r="BI9" s="276"/>
      <c r="BJ9" s="276"/>
      <c r="BK9" s="276"/>
      <c r="BL9" s="276"/>
      <c r="BM9" s="276"/>
      <c r="BN9" s="276"/>
      <c r="BO9" s="276"/>
      <c r="BP9" s="276"/>
      <c r="BQ9" s="276"/>
    </row>
    <row r="10" spans="2:70" x14ac:dyDescent="0.4">
      <c r="B10" s="59" t="s">
        <v>1128</v>
      </c>
      <c r="E10" s="60"/>
      <c r="N10" s="60"/>
      <c r="BI10" s="69"/>
    </row>
    <row r="11" spans="2:70" ht="18.75" customHeight="1" thickBot="1" x14ac:dyDescent="0.45">
      <c r="B11" s="271" t="s">
        <v>1</v>
      </c>
      <c r="C11" s="273" t="s">
        <v>274</v>
      </c>
      <c r="D11" s="273"/>
      <c r="E11" s="273"/>
      <c r="F11" s="273"/>
      <c r="G11" s="273"/>
      <c r="H11" s="273"/>
      <c r="I11" s="273"/>
      <c r="J11" s="274"/>
      <c r="K11" s="283" t="s">
        <v>1091</v>
      </c>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70" t="s">
        <v>2</v>
      </c>
      <c r="BH11" s="71" t="s">
        <v>255</v>
      </c>
      <c r="BI11" s="62" t="e">
        <f>SUM(BI12:BI18)&gt;3</f>
        <v>#DIV/0!</v>
      </c>
      <c r="BJ11" s="62" t="s">
        <v>256</v>
      </c>
      <c r="BL11" s="71" t="s">
        <v>61</v>
      </c>
      <c r="BM11" s="71"/>
      <c r="BN11" s="71"/>
    </row>
    <row r="12" spans="2:70" ht="18" customHeight="1" thickBot="1" x14ac:dyDescent="0.45">
      <c r="B12" s="271"/>
      <c r="C12" s="266" t="s">
        <v>218</v>
      </c>
      <c r="D12" s="266" t="s">
        <v>239</v>
      </c>
      <c r="E12" s="266" t="s">
        <v>220</v>
      </c>
      <c r="F12" s="266" t="s">
        <v>219</v>
      </c>
      <c r="G12" s="266" t="s">
        <v>272</v>
      </c>
      <c r="H12" s="266" t="s">
        <v>1134</v>
      </c>
      <c r="I12" s="263" t="s">
        <v>1135</v>
      </c>
      <c r="J12" s="266" t="s">
        <v>1077</v>
      </c>
      <c r="K12" s="72" t="s">
        <v>156</v>
      </c>
      <c r="L12" s="73"/>
      <c r="M12" s="73"/>
      <c r="N12" s="74" t="s">
        <v>1125</v>
      </c>
      <c r="O12" s="270" t="s">
        <v>1120</v>
      </c>
      <c r="P12" s="270"/>
      <c r="Q12" s="270"/>
      <c r="R12" s="270"/>
      <c r="S12" s="270"/>
      <c r="T12" s="270"/>
      <c r="U12" s="270"/>
      <c r="V12" s="270"/>
      <c r="W12" s="270"/>
      <c r="X12" s="270"/>
      <c r="Y12" s="270"/>
      <c r="Z12" s="270"/>
      <c r="AA12" s="270"/>
      <c r="AB12" s="270"/>
      <c r="AC12" s="270"/>
      <c r="AD12" s="270"/>
      <c r="AE12" s="270"/>
      <c r="AF12" s="270"/>
      <c r="AG12" s="270"/>
      <c r="AH12" s="285"/>
      <c r="AI12" s="269" t="s">
        <v>1121</v>
      </c>
      <c r="AJ12" s="270"/>
      <c r="AK12" s="270"/>
      <c r="AL12" s="270"/>
      <c r="AM12" s="270"/>
      <c r="AN12" s="270"/>
      <c r="AO12" s="270"/>
      <c r="AP12" s="270"/>
      <c r="AQ12" s="270"/>
      <c r="AR12" s="270"/>
      <c r="AS12" s="270"/>
      <c r="AT12" s="270"/>
      <c r="AU12" s="270"/>
      <c r="AV12" s="270"/>
      <c r="AW12" s="270"/>
      <c r="AX12" s="270"/>
      <c r="AY12" s="270"/>
      <c r="AZ12" s="270"/>
      <c r="BA12" s="270"/>
      <c r="BB12" s="270"/>
      <c r="BC12" s="270"/>
      <c r="BD12" s="270"/>
      <c r="BE12" s="270"/>
      <c r="BF12" s="270"/>
      <c r="BG12" s="59" t="s">
        <v>2</v>
      </c>
      <c r="BH12" s="75" t="s">
        <v>267</v>
      </c>
      <c r="BI12" s="76" t="str">
        <f>IF(OR(BI13="OK",BI14="OK",BI15="OK"),"OK","NG")</f>
        <v>NG</v>
      </c>
      <c r="BJ12" s="71"/>
      <c r="BK12" s="71"/>
      <c r="BL12" s="77" t="s">
        <v>254</v>
      </c>
      <c r="BM12" s="78">
        <f>SUM(BM13:BM16)</f>
        <v>0</v>
      </c>
      <c r="BN12" s="79"/>
      <c r="BO12" s="71"/>
    </row>
    <row r="13" spans="2:70" s="80" customFormat="1" ht="63.75" customHeight="1" thickBot="1" x14ac:dyDescent="0.45">
      <c r="B13" s="271"/>
      <c r="C13" s="267"/>
      <c r="D13" s="267"/>
      <c r="E13" s="267"/>
      <c r="F13" s="267"/>
      <c r="G13" s="267"/>
      <c r="H13" s="267"/>
      <c r="I13" s="264"/>
      <c r="J13" s="267"/>
      <c r="K13" s="72" t="s">
        <v>157</v>
      </c>
      <c r="L13" s="73"/>
      <c r="M13" s="73"/>
      <c r="N13" s="266" t="s">
        <v>1123</v>
      </c>
      <c r="O13" s="286" t="s">
        <v>229</v>
      </c>
      <c r="P13" s="258"/>
      <c r="Q13" s="277" t="s">
        <v>1078</v>
      </c>
      <c r="R13" s="278"/>
      <c r="S13" s="257" t="s">
        <v>231</v>
      </c>
      <c r="T13" s="258"/>
      <c r="U13" s="257" t="s">
        <v>232</v>
      </c>
      <c r="V13" s="258"/>
      <c r="W13" s="257" t="s">
        <v>233</v>
      </c>
      <c r="X13" s="258"/>
      <c r="Y13" s="257" t="s">
        <v>234</v>
      </c>
      <c r="Z13" s="258"/>
      <c r="AA13" s="257" t="s">
        <v>235</v>
      </c>
      <c r="AB13" s="258"/>
      <c r="AC13" s="257" t="s">
        <v>236</v>
      </c>
      <c r="AD13" s="258"/>
      <c r="AE13" s="257" t="s">
        <v>237</v>
      </c>
      <c r="AF13" s="258"/>
      <c r="AG13" s="257" t="s">
        <v>238</v>
      </c>
      <c r="AH13" s="258"/>
      <c r="AI13" s="257" t="s">
        <v>188</v>
      </c>
      <c r="AJ13" s="258"/>
      <c r="AK13" s="257" t="s">
        <v>201</v>
      </c>
      <c r="AL13" s="258"/>
      <c r="AM13" s="257" t="s">
        <v>1127</v>
      </c>
      <c r="AN13" s="258"/>
      <c r="AO13" s="257" t="s">
        <v>202</v>
      </c>
      <c r="AP13" s="258"/>
      <c r="AQ13" s="257" t="s">
        <v>203</v>
      </c>
      <c r="AR13" s="258"/>
      <c r="AS13" s="257" t="s">
        <v>204</v>
      </c>
      <c r="AT13" s="258"/>
      <c r="AU13" s="257" t="s">
        <v>1079</v>
      </c>
      <c r="AV13" s="258"/>
      <c r="AW13" s="257" t="s">
        <v>205</v>
      </c>
      <c r="AX13" s="258"/>
      <c r="AY13" s="257" t="s">
        <v>189</v>
      </c>
      <c r="AZ13" s="258"/>
      <c r="BA13" s="257" t="s">
        <v>190</v>
      </c>
      <c r="BB13" s="258"/>
      <c r="BC13" s="257" t="s">
        <v>191</v>
      </c>
      <c r="BD13" s="258"/>
      <c r="BE13" s="257" t="s">
        <v>192</v>
      </c>
      <c r="BF13" s="258"/>
      <c r="BG13" s="80" t="s">
        <v>2</v>
      </c>
      <c r="BH13" s="81" t="s">
        <v>268</v>
      </c>
      <c r="BI13" s="82" t="str">
        <f>IF(AND(C6=BH13,BI20&gt;12),"OK","NG")</f>
        <v>NG</v>
      </c>
      <c r="BJ13" s="71"/>
      <c r="BK13" s="71"/>
      <c r="BL13" s="77" t="s">
        <v>1115</v>
      </c>
      <c r="BM13" s="78">
        <f>BI20*30000</f>
        <v>0</v>
      </c>
      <c r="BN13" s="79">
        <f>BM13/30000</f>
        <v>0</v>
      </c>
      <c r="BO13" s="71" t="s">
        <v>84</v>
      </c>
    </row>
    <row r="14" spans="2:70" s="80" customFormat="1" ht="17.25" thickBot="1" x14ac:dyDescent="0.45">
      <c r="B14" s="271"/>
      <c r="C14" s="267"/>
      <c r="D14" s="267"/>
      <c r="E14" s="267"/>
      <c r="F14" s="267"/>
      <c r="G14" s="267"/>
      <c r="H14" s="267"/>
      <c r="I14" s="264"/>
      <c r="J14" s="267"/>
      <c r="K14" s="83" t="s">
        <v>332</v>
      </c>
      <c r="L14" s="83" t="s">
        <v>330</v>
      </c>
      <c r="M14" s="84" t="s">
        <v>331</v>
      </c>
      <c r="N14" s="267"/>
      <c r="O14" s="287"/>
      <c r="P14" s="260"/>
      <c r="Q14" s="279"/>
      <c r="R14" s="280"/>
      <c r="S14" s="259"/>
      <c r="T14" s="260"/>
      <c r="U14" s="259"/>
      <c r="V14" s="260"/>
      <c r="W14" s="259"/>
      <c r="X14" s="260"/>
      <c r="Y14" s="259"/>
      <c r="Z14" s="260"/>
      <c r="AA14" s="259"/>
      <c r="AB14" s="260"/>
      <c r="AC14" s="259"/>
      <c r="AD14" s="260"/>
      <c r="AE14" s="259"/>
      <c r="AF14" s="260"/>
      <c r="AG14" s="259"/>
      <c r="AH14" s="260"/>
      <c r="AI14" s="259"/>
      <c r="AJ14" s="260"/>
      <c r="AK14" s="259"/>
      <c r="AL14" s="260"/>
      <c r="AM14" s="259"/>
      <c r="AN14" s="260"/>
      <c r="AO14" s="259"/>
      <c r="AP14" s="260"/>
      <c r="AQ14" s="259"/>
      <c r="AR14" s="260"/>
      <c r="AS14" s="259"/>
      <c r="AT14" s="260"/>
      <c r="AU14" s="259"/>
      <c r="AV14" s="260"/>
      <c r="AW14" s="259"/>
      <c r="AX14" s="260"/>
      <c r="AY14" s="259"/>
      <c r="AZ14" s="260"/>
      <c r="BA14" s="259"/>
      <c r="BB14" s="260"/>
      <c r="BC14" s="259"/>
      <c r="BD14" s="260"/>
      <c r="BE14" s="259"/>
      <c r="BF14" s="260"/>
      <c r="BG14" s="80" t="s">
        <v>2</v>
      </c>
      <c r="BH14" s="85" t="s">
        <v>269</v>
      </c>
      <c r="BI14" s="82" t="str">
        <f>IF(AND(C6=BH14,BI20&gt;19),"OK","NG")</f>
        <v>NG</v>
      </c>
      <c r="BJ14" s="71"/>
      <c r="BK14" s="71"/>
      <c r="BL14" s="77" t="s">
        <v>1116</v>
      </c>
      <c r="BM14" s="78">
        <f>BI23*35000</f>
        <v>0</v>
      </c>
      <c r="BN14" s="79">
        <f>BM14/35000</f>
        <v>0</v>
      </c>
      <c r="BO14" s="71" t="s">
        <v>84</v>
      </c>
    </row>
    <row r="15" spans="2:70" s="80" customFormat="1" ht="17.25" thickBot="1" x14ac:dyDescent="0.45">
      <c r="B15" s="271"/>
      <c r="C15" s="267"/>
      <c r="D15" s="267"/>
      <c r="E15" s="267"/>
      <c r="F15" s="267"/>
      <c r="G15" s="267"/>
      <c r="H15" s="267"/>
      <c r="I15" s="264"/>
      <c r="J15" s="267"/>
      <c r="K15" s="86">
        <f>K17+K58+K99+K140</f>
        <v>0</v>
      </c>
      <c r="L15" s="86">
        <f>L17+L58+L99+L140</f>
        <v>0</v>
      </c>
      <c r="M15" s="87">
        <f>M17+M58+M99+M140</f>
        <v>0</v>
      </c>
      <c r="N15" s="289"/>
      <c r="O15" s="288"/>
      <c r="P15" s="262"/>
      <c r="Q15" s="281"/>
      <c r="R15" s="282"/>
      <c r="S15" s="261"/>
      <c r="T15" s="262"/>
      <c r="U15" s="261"/>
      <c r="V15" s="262"/>
      <c r="W15" s="261"/>
      <c r="X15" s="262"/>
      <c r="Y15" s="261"/>
      <c r="Z15" s="262"/>
      <c r="AA15" s="261"/>
      <c r="AB15" s="262"/>
      <c r="AC15" s="261"/>
      <c r="AD15" s="262"/>
      <c r="AE15" s="261"/>
      <c r="AF15" s="262"/>
      <c r="AG15" s="261"/>
      <c r="AH15" s="262"/>
      <c r="AI15" s="261"/>
      <c r="AJ15" s="262"/>
      <c r="AK15" s="261"/>
      <c r="AL15" s="262"/>
      <c r="AM15" s="261"/>
      <c r="AN15" s="262"/>
      <c r="AO15" s="261"/>
      <c r="AP15" s="262"/>
      <c r="AQ15" s="261"/>
      <c r="AR15" s="262"/>
      <c r="AS15" s="261"/>
      <c r="AT15" s="262"/>
      <c r="AU15" s="261"/>
      <c r="AV15" s="262"/>
      <c r="AW15" s="261"/>
      <c r="AX15" s="262"/>
      <c r="AY15" s="261"/>
      <c r="AZ15" s="262"/>
      <c r="BA15" s="261"/>
      <c r="BB15" s="262"/>
      <c r="BC15" s="261"/>
      <c r="BD15" s="262"/>
      <c r="BE15" s="261"/>
      <c r="BF15" s="262"/>
      <c r="BG15" s="80" t="s">
        <v>2</v>
      </c>
      <c r="BH15" s="88" t="s">
        <v>270</v>
      </c>
      <c r="BI15" s="82" t="str">
        <f>IF(AND(C6=BH15,BI20&gt;24),"OK","NG")</f>
        <v>NG</v>
      </c>
      <c r="BJ15" s="71"/>
      <c r="BK15" s="71"/>
      <c r="BL15" s="77" t="s">
        <v>1117</v>
      </c>
      <c r="BM15" s="78">
        <f>BI24*5000</f>
        <v>0</v>
      </c>
      <c r="BN15" s="79">
        <f>BM15/5000</f>
        <v>0</v>
      </c>
      <c r="BO15" s="71" t="s">
        <v>84</v>
      </c>
    </row>
    <row r="16" spans="2:70" ht="17.25" thickBot="1" x14ac:dyDescent="0.45">
      <c r="B16" s="272"/>
      <c r="C16" s="268"/>
      <c r="D16" s="268"/>
      <c r="E16" s="268"/>
      <c r="F16" s="268"/>
      <c r="G16" s="268"/>
      <c r="H16" s="268"/>
      <c r="I16" s="265"/>
      <c r="J16" s="268"/>
      <c r="K16" s="89" t="s">
        <v>3</v>
      </c>
      <c r="L16" s="89" t="s">
        <v>5</v>
      </c>
      <c r="M16" s="90" t="s">
        <v>6</v>
      </c>
      <c r="N16" s="91" t="s">
        <v>1119</v>
      </c>
      <c r="O16" s="92" t="s">
        <v>5</v>
      </c>
      <c r="P16" s="89" t="s">
        <v>6</v>
      </c>
      <c r="Q16" s="89" t="s">
        <v>5</v>
      </c>
      <c r="R16" s="89" t="s">
        <v>6</v>
      </c>
      <c r="S16" s="89" t="s">
        <v>5</v>
      </c>
      <c r="T16" s="89" t="s">
        <v>6</v>
      </c>
      <c r="U16" s="89" t="s">
        <v>5</v>
      </c>
      <c r="V16" s="89" t="s">
        <v>6</v>
      </c>
      <c r="W16" s="89" t="s">
        <v>5</v>
      </c>
      <c r="X16" s="89" t="s">
        <v>6</v>
      </c>
      <c r="Y16" s="89" t="s">
        <v>5</v>
      </c>
      <c r="Z16" s="89" t="s">
        <v>6</v>
      </c>
      <c r="AA16" s="89" t="s">
        <v>5</v>
      </c>
      <c r="AB16" s="89" t="s">
        <v>6</v>
      </c>
      <c r="AC16" s="89" t="s">
        <v>5</v>
      </c>
      <c r="AD16" s="89" t="s">
        <v>6</v>
      </c>
      <c r="AE16" s="89" t="s">
        <v>5</v>
      </c>
      <c r="AF16" s="89" t="s">
        <v>6</v>
      </c>
      <c r="AG16" s="89" t="s">
        <v>5</v>
      </c>
      <c r="AH16" s="89" t="s">
        <v>6</v>
      </c>
      <c r="AI16" s="89" t="s">
        <v>5</v>
      </c>
      <c r="AJ16" s="89" t="s">
        <v>6</v>
      </c>
      <c r="AK16" s="89" t="s">
        <v>5</v>
      </c>
      <c r="AL16" s="89" t="s">
        <v>6</v>
      </c>
      <c r="AM16" s="89" t="s">
        <v>5</v>
      </c>
      <c r="AN16" s="89" t="s">
        <v>6</v>
      </c>
      <c r="AO16" s="89" t="s">
        <v>5</v>
      </c>
      <c r="AP16" s="89" t="s">
        <v>6</v>
      </c>
      <c r="AQ16" s="89" t="s">
        <v>5</v>
      </c>
      <c r="AR16" s="89" t="s">
        <v>6</v>
      </c>
      <c r="AS16" s="89" t="s">
        <v>5</v>
      </c>
      <c r="AT16" s="89" t="s">
        <v>6</v>
      </c>
      <c r="AU16" s="89" t="s">
        <v>5</v>
      </c>
      <c r="AV16" s="89" t="s">
        <v>6</v>
      </c>
      <c r="AW16" s="89" t="s">
        <v>5</v>
      </c>
      <c r="AX16" s="89" t="s">
        <v>6</v>
      </c>
      <c r="AY16" s="89" t="s">
        <v>5</v>
      </c>
      <c r="AZ16" s="89" t="s">
        <v>6</v>
      </c>
      <c r="BA16" s="89" t="s">
        <v>5</v>
      </c>
      <c r="BB16" s="89" t="s">
        <v>6</v>
      </c>
      <c r="BC16" s="89" t="s">
        <v>5</v>
      </c>
      <c r="BD16" s="89" t="s">
        <v>6</v>
      </c>
      <c r="BE16" s="89" t="s">
        <v>5</v>
      </c>
      <c r="BF16" s="89" t="s">
        <v>6</v>
      </c>
      <c r="BG16" s="59" t="s">
        <v>2</v>
      </c>
      <c r="BH16" s="75" t="s">
        <v>266</v>
      </c>
      <c r="BI16" s="76" t="e">
        <f>IF(BI21/BI20&gt;=0.7,"OK","NG")</f>
        <v>#DIV/0!</v>
      </c>
      <c r="BJ16" s="71"/>
      <c r="BK16" s="71"/>
      <c r="BL16" s="77" t="s">
        <v>1136</v>
      </c>
      <c r="BM16" s="78">
        <f>BI25*20000</f>
        <v>0</v>
      </c>
      <c r="BN16" s="79">
        <f>BM16/20000</f>
        <v>0</v>
      </c>
      <c r="BO16" s="71" t="s">
        <v>84</v>
      </c>
      <c r="BP16" s="80"/>
      <c r="BQ16" s="80"/>
      <c r="BR16" s="80"/>
    </row>
    <row r="17" spans="2:70" s="96" customFormat="1" ht="17.25" thickBot="1" x14ac:dyDescent="0.45">
      <c r="B17" s="93" t="s">
        <v>326</v>
      </c>
      <c r="C17" s="94"/>
      <c r="D17" s="94"/>
      <c r="E17" s="94"/>
      <c r="F17" s="94"/>
      <c r="G17" s="94"/>
      <c r="H17" s="94"/>
      <c r="I17" s="94"/>
      <c r="J17" s="94"/>
      <c r="K17" s="86">
        <f>L17+M17</f>
        <v>0</v>
      </c>
      <c r="L17" s="86">
        <f>SUM(O17+Q17+S17+U17+W17+Y17+AA17+AC17+AE17+AG17+AI17+AK17+AM17+AO17+AQ17+AS17+AU17+AW17+AY17+BA17+BC17+BE17)</f>
        <v>0</v>
      </c>
      <c r="M17" s="86">
        <f>SUM(P17+R17+T17+V17+X17+Z17+AB17+AD17+AF17+AH17+AJ17+AL17+AN17+AP17+AR17+AT17+AV17+AX17+AZ17+BB17+BD17+BF17)</f>
        <v>0</v>
      </c>
      <c r="N17" s="86">
        <f>ROUNDDOWN(SUM(N18:N57),0)</f>
        <v>0</v>
      </c>
      <c r="O17" s="86">
        <f>ROUNDDOWN(SUM(O18:O57),0)</f>
        <v>0</v>
      </c>
      <c r="P17" s="86">
        <f t="shared" ref="P17:BF17" si="0">ROUNDDOWN(SUM(P18:P57),0)</f>
        <v>0</v>
      </c>
      <c r="Q17" s="86">
        <f t="shared" si="0"/>
        <v>0</v>
      </c>
      <c r="R17" s="86">
        <f t="shared" si="0"/>
        <v>0</v>
      </c>
      <c r="S17" s="86">
        <f t="shared" si="0"/>
        <v>0</v>
      </c>
      <c r="T17" s="86">
        <f t="shared" si="0"/>
        <v>0</v>
      </c>
      <c r="U17" s="86">
        <f t="shared" si="0"/>
        <v>0</v>
      </c>
      <c r="V17" s="86">
        <f t="shared" si="0"/>
        <v>0</v>
      </c>
      <c r="W17" s="86">
        <f t="shared" si="0"/>
        <v>0</v>
      </c>
      <c r="X17" s="86">
        <f t="shared" si="0"/>
        <v>0</v>
      </c>
      <c r="Y17" s="86">
        <f t="shared" si="0"/>
        <v>0</v>
      </c>
      <c r="Z17" s="86">
        <f t="shared" si="0"/>
        <v>0</v>
      </c>
      <c r="AA17" s="86">
        <f t="shared" si="0"/>
        <v>0</v>
      </c>
      <c r="AB17" s="86">
        <f t="shared" si="0"/>
        <v>0</v>
      </c>
      <c r="AC17" s="86">
        <f t="shared" si="0"/>
        <v>0</v>
      </c>
      <c r="AD17" s="86">
        <f t="shared" si="0"/>
        <v>0</v>
      </c>
      <c r="AE17" s="86">
        <f t="shared" si="0"/>
        <v>0</v>
      </c>
      <c r="AF17" s="86">
        <f t="shared" si="0"/>
        <v>0</v>
      </c>
      <c r="AG17" s="86">
        <f t="shared" si="0"/>
        <v>0</v>
      </c>
      <c r="AH17" s="86">
        <f t="shared" si="0"/>
        <v>0</v>
      </c>
      <c r="AI17" s="86">
        <f t="shared" si="0"/>
        <v>0</v>
      </c>
      <c r="AJ17" s="86">
        <f t="shared" si="0"/>
        <v>0</v>
      </c>
      <c r="AK17" s="86">
        <f t="shared" si="0"/>
        <v>0</v>
      </c>
      <c r="AL17" s="86">
        <f t="shared" si="0"/>
        <v>0</v>
      </c>
      <c r="AM17" s="86">
        <f>ROUNDDOWN(SUM(AM18:AM57),0)</f>
        <v>0</v>
      </c>
      <c r="AN17" s="86">
        <f t="shared" si="0"/>
        <v>0</v>
      </c>
      <c r="AO17" s="86">
        <f t="shared" si="0"/>
        <v>0</v>
      </c>
      <c r="AP17" s="86">
        <f t="shared" si="0"/>
        <v>0</v>
      </c>
      <c r="AQ17" s="86">
        <f t="shared" si="0"/>
        <v>0</v>
      </c>
      <c r="AR17" s="86">
        <f t="shared" si="0"/>
        <v>0</v>
      </c>
      <c r="AS17" s="86">
        <f t="shared" si="0"/>
        <v>0</v>
      </c>
      <c r="AT17" s="86">
        <f t="shared" si="0"/>
        <v>0</v>
      </c>
      <c r="AU17" s="86">
        <f t="shared" si="0"/>
        <v>0</v>
      </c>
      <c r="AV17" s="86">
        <f t="shared" si="0"/>
        <v>0</v>
      </c>
      <c r="AW17" s="86">
        <f t="shared" si="0"/>
        <v>0</v>
      </c>
      <c r="AX17" s="86">
        <f t="shared" si="0"/>
        <v>0</v>
      </c>
      <c r="AY17" s="86">
        <f t="shared" si="0"/>
        <v>0</v>
      </c>
      <c r="AZ17" s="86">
        <f t="shared" si="0"/>
        <v>0</v>
      </c>
      <c r="BA17" s="86">
        <f t="shared" si="0"/>
        <v>0</v>
      </c>
      <c r="BB17" s="86">
        <f t="shared" si="0"/>
        <v>0</v>
      </c>
      <c r="BC17" s="86">
        <f t="shared" si="0"/>
        <v>0</v>
      </c>
      <c r="BD17" s="86">
        <f t="shared" si="0"/>
        <v>0</v>
      </c>
      <c r="BE17" s="86">
        <f t="shared" si="0"/>
        <v>0</v>
      </c>
      <c r="BF17" s="86">
        <f t="shared" si="0"/>
        <v>0</v>
      </c>
      <c r="BG17" s="59" t="s">
        <v>2</v>
      </c>
      <c r="BH17" s="75" t="s">
        <v>257</v>
      </c>
      <c r="BI17" s="76" t="str">
        <f>IF((AI17+AI58+AI99+AI140)&gt;0,"OK","NG")</f>
        <v>NG</v>
      </c>
      <c r="BJ17" s="71" t="s">
        <v>79</v>
      </c>
      <c r="BK17" s="95"/>
      <c r="BL17" s="62"/>
      <c r="BM17" s="62"/>
      <c r="BN17" s="71"/>
      <c r="BO17" s="62"/>
      <c r="BP17" s="59"/>
      <c r="BQ17" s="59"/>
      <c r="BR17" s="59"/>
    </row>
    <row r="18" spans="2:70" ht="17.25" thickBot="1" x14ac:dyDescent="0.45">
      <c r="B18" s="120">
        <v>1</v>
      </c>
      <c r="C18" s="4"/>
      <c r="D18" s="4"/>
      <c r="E18" s="4"/>
      <c r="F18" s="4"/>
      <c r="G18" s="4"/>
      <c r="H18" s="4"/>
      <c r="I18" s="27" t="str">
        <f>IF(BQ18=VALUE(1),"該当","")</f>
        <v/>
      </c>
      <c r="J18" s="5"/>
      <c r="K18" s="110" t="str">
        <f t="shared" ref="K18" si="1">IF(SUM(L18:M18)=0,"",SUM(L18:M18))</f>
        <v/>
      </c>
      <c r="L18" s="111"/>
      <c r="M18" s="112"/>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59" t="s">
        <v>2</v>
      </c>
      <c r="BH18" s="101" t="s">
        <v>258</v>
      </c>
      <c r="BI18" s="102" t="str">
        <f>IF(BI28&gt;=3,"OK","NG")</f>
        <v>NG</v>
      </c>
      <c r="BJ18" s="71"/>
      <c r="BK18" s="71"/>
      <c r="BL18" s="71" t="s">
        <v>263</v>
      </c>
      <c r="BM18" s="71"/>
      <c r="BP18" s="230" t="str">
        <f t="shared" ref="BP18:BP81" si="2">F18&amp;G18</f>
        <v/>
      </c>
      <c r="BQ18" s="231" t="str">
        <f>IF(BP18="","",COUNTIF(特定市町村確認用!D:D,事業実施条件確認シート!BP18))</f>
        <v/>
      </c>
      <c r="BR18" s="230"/>
    </row>
    <row r="19" spans="2:70" ht="17.25" thickBot="1" x14ac:dyDescent="0.45">
      <c r="B19" s="120">
        <v>2</v>
      </c>
      <c r="C19" s="4"/>
      <c r="D19" s="4"/>
      <c r="E19" s="4"/>
      <c r="F19" s="4"/>
      <c r="G19" s="4"/>
      <c r="H19" s="4"/>
      <c r="I19" s="27" t="str">
        <f t="shared" ref="I19:I82" si="3">IF(BQ19=VALUE(1),"該当","")</f>
        <v/>
      </c>
      <c r="J19" s="5"/>
      <c r="K19" s="113"/>
      <c r="L19" s="114"/>
      <c r="M19" s="115"/>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59" t="s">
        <v>2</v>
      </c>
      <c r="BH19" s="62"/>
      <c r="BI19" s="62"/>
      <c r="BJ19" s="71"/>
      <c r="BK19" s="71"/>
      <c r="BL19" s="77" t="s">
        <v>1092</v>
      </c>
      <c r="BM19" s="78">
        <f>MIN(BM12,1400000,収支計画!F35)</f>
        <v>0</v>
      </c>
      <c r="BN19" s="71" t="s">
        <v>85</v>
      </c>
      <c r="BP19" s="230" t="str">
        <f t="shared" si="2"/>
        <v/>
      </c>
      <c r="BQ19" s="231" t="str">
        <f>IF(BP19="","",COUNTIF(特定市町村確認用!D:D,事業実施条件確認シート!BP19))</f>
        <v/>
      </c>
      <c r="BR19" s="231"/>
    </row>
    <row r="20" spans="2:70" ht="17.25" thickBot="1" x14ac:dyDescent="0.45">
      <c r="B20" s="120">
        <v>3</v>
      </c>
      <c r="C20" s="4"/>
      <c r="D20" s="4"/>
      <c r="E20" s="4"/>
      <c r="F20" s="4"/>
      <c r="G20" s="4"/>
      <c r="H20" s="4"/>
      <c r="I20" s="27" t="str">
        <f t="shared" si="3"/>
        <v/>
      </c>
      <c r="J20" s="5"/>
      <c r="K20" s="113"/>
      <c r="L20" s="114"/>
      <c r="M20" s="115"/>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59" t="s">
        <v>2</v>
      </c>
      <c r="BH20" s="75" t="s">
        <v>259</v>
      </c>
      <c r="BI20" s="103">
        <f>K15</f>
        <v>0</v>
      </c>
      <c r="BJ20" s="95" t="b">
        <f>BI20=SUM(BI21:BI22)</f>
        <v>1</v>
      </c>
      <c r="BK20" s="71"/>
      <c r="BL20" s="77" t="s">
        <v>62</v>
      </c>
      <c r="BM20" s="78">
        <f>ROUNDDOWN(BM19,-3)</f>
        <v>0</v>
      </c>
      <c r="BN20" s="71" t="s">
        <v>85</v>
      </c>
      <c r="BP20" s="230" t="str">
        <f t="shared" si="2"/>
        <v/>
      </c>
      <c r="BQ20" s="231" t="str">
        <f>IF(BP20="","",COUNTIF(特定市町村確認用!D:D,事業実施条件確認シート!BP20))</f>
        <v/>
      </c>
      <c r="BR20" s="231"/>
    </row>
    <row r="21" spans="2:70" ht="17.25" thickBot="1" x14ac:dyDescent="0.45">
      <c r="B21" s="120">
        <v>4</v>
      </c>
      <c r="C21" s="4"/>
      <c r="D21" s="4"/>
      <c r="E21" s="4"/>
      <c r="F21" s="4"/>
      <c r="G21" s="4"/>
      <c r="H21" s="4"/>
      <c r="I21" s="27" t="str">
        <f t="shared" si="3"/>
        <v/>
      </c>
      <c r="J21" s="5"/>
      <c r="K21" s="113"/>
      <c r="L21" s="114"/>
      <c r="M21" s="115"/>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59" t="s">
        <v>2</v>
      </c>
      <c r="BH21" s="75" t="s">
        <v>260</v>
      </c>
      <c r="BI21" s="103">
        <f>L15</f>
        <v>0</v>
      </c>
      <c r="BJ21" s="71" t="s">
        <v>98</v>
      </c>
      <c r="BK21" s="71"/>
      <c r="BP21" s="230" t="str">
        <f t="shared" si="2"/>
        <v/>
      </c>
      <c r="BQ21" s="231" t="str">
        <f>IF(BP21="","",COUNTIF(特定市町村確認用!D:D,事業実施条件確認シート!BP21))</f>
        <v/>
      </c>
      <c r="BR21" s="231"/>
    </row>
    <row r="22" spans="2:70" ht="17.25" thickBot="1" x14ac:dyDescent="0.45">
      <c r="B22" s="120">
        <v>5</v>
      </c>
      <c r="C22" s="4"/>
      <c r="D22" s="4"/>
      <c r="E22" s="4"/>
      <c r="F22" s="4"/>
      <c r="G22" s="4"/>
      <c r="H22" s="4"/>
      <c r="I22" s="27" t="str">
        <f t="shared" si="3"/>
        <v/>
      </c>
      <c r="J22" s="5"/>
      <c r="K22" s="113"/>
      <c r="L22" s="114"/>
      <c r="M22" s="115"/>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59" t="s">
        <v>2</v>
      </c>
      <c r="BH22" s="75" t="s">
        <v>6</v>
      </c>
      <c r="BI22" s="103">
        <f>M15</f>
        <v>0</v>
      </c>
      <c r="BJ22" s="71" t="s">
        <v>83</v>
      </c>
      <c r="BK22" s="71"/>
      <c r="BP22" s="230" t="str">
        <f t="shared" si="2"/>
        <v/>
      </c>
      <c r="BQ22" s="231" t="str">
        <f>IF(BP22="","",COUNTIF(特定市町村確認用!D:D,事業実施条件確認シート!BP22))</f>
        <v/>
      </c>
      <c r="BR22" s="231"/>
    </row>
    <row r="23" spans="2:70" ht="17.25" thickBot="1" x14ac:dyDescent="0.45">
      <c r="B23" s="120">
        <v>6</v>
      </c>
      <c r="C23" s="4"/>
      <c r="D23" s="4"/>
      <c r="E23" s="4"/>
      <c r="F23" s="4"/>
      <c r="G23" s="4"/>
      <c r="H23" s="4"/>
      <c r="I23" s="27" t="str">
        <f t="shared" si="3"/>
        <v/>
      </c>
      <c r="J23" s="5"/>
      <c r="K23" s="113"/>
      <c r="L23" s="114"/>
      <c r="M23" s="115"/>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59" t="s">
        <v>2</v>
      </c>
      <c r="BH23" s="75" t="s">
        <v>271</v>
      </c>
      <c r="BI23" s="103">
        <f>K17+K99</f>
        <v>0</v>
      </c>
      <c r="BJ23" s="71"/>
      <c r="BP23" s="230" t="str">
        <f t="shared" si="2"/>
        <v/>
      </c>
      <c r="BQ23" s="231" t="str">
        <f>IF(BP23="","",COUNTIF(特定市町村確認用!D:D,事業実施条件確認シート!BP23))</f>
        <v/>
      </c>
      <c r="BR23" s="231"/>
    </row>
    <row r="24" spans="2:70" ht="17.25" thickBot="1" x14ac:dyDescent="0.45">
      <c r="B24" s="120">
        <v>7</v>
      </c>
      <c r="C24" s="4"/>
      <c r="D24" s="4"/>
      <c r="E24" s="4"/>
      <c r="F24" s="4"/>
      <c r="G24" s="4"/>
      <c r="H24" s="4"/>
      <c r="I24" s="27" t="str">
        <f t="shared" si="3"/>
        <v/>
      </c>
      <c r="J24" s="5"/>
      <c r="K24" s="113"/>
      <c r="L24" s="114"/>
      <c r="M24" s="115"/>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59" t="s">
        <v>2</v>
      </c>
      <c r="BH24" s="75" t="s">
        <v>1118</v>
      </c>
      <c r="BI24" s="103">
        <f>N17+N58+N99+N140</f>
        <v>0</v>
      </c>
      <c r="BJ24" s="71"/>
      <c r="BP24" s="230" t="str">
        <f t="shared" si="2"/>
        <v/>
      </c>
      <c r="BQ24" s="231" t="str">
        <f>IF(BP24="","",COUNTIF(特定市町村確認用!D:D,事業実施条件確認シート!BP24))</f>
        <v/>
      </c>
      <c r="BR24" s="231"/>
    </row>
    <row r="25" spans="2:70" ht="17.25" thickBot="1" x14ac:dyDescent="0.45">
      <c r="B25" s="120">
        <v>8</v>
      </c>
      <c r="C25" s="4"/>
      <c r="D25" s="4"/>
      <c r="E25" s="4"/>
      <c r="F25" s="4"/>
      <c r="G25" s="4"/>
      <c r="H25" s="4"/>
      <c r="I25" s="27" t="str">
        <f t="shared" si="3"/>
        <v/>
      </c>
      <c r="J25" s="5"/>
      <c r="K25" s="113"/>
      <c r="L25" s="114"/>
      <c r="M25" s="115"/>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59" t="s">
        <v>2</v>
      </c>
      <c r="BH25" s="75" t="s">
        <v>1111</v>
      </c>
      <c r="BI25" s="103">
        <f>K17+K58</f>
        <v>0</v>
      </c>
      <c r="BJ25" s="71"/>
      <c r="BP25" s="230" t="str">
        <f t="shared" si="2"/>
        <v/>
      </c>
      <c r="BQ25" s="231" t="str">
        <f>IF(BP25="","",COUNTIF(特定市町村確認用!D:D,事業実施条件確認シート!BP25))</f>
        <v/>
      </c>
      <c r="BR25" s="231"/>
    </row>
    <row r="26" spans="2:70" x14ac:dyDescent="0.4">
      <c r="B26" s="120">
        <v>9</v>
      </c>
      <c r="C26" s="4"/>
      <c r="D26" s="4"/>
      <c r="E26" s="4"/>
      <c r="F26" s="4"/>
      <c r="G26" s="4"/>
      <c r="H26" s="4"/>
      <c r="I26" s="27" t="str">
        <f t="shared" si="3"/>
        <v/>
      </c>
      <c r="J26" s="5"/>
      <c r="K26" s="113"/>
      <c r="L26" s="114"/>
      <c r="M26" s="115"/>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59" t="s">
        <v>2</v>
      </c>
      <c r="BH26" s="62"/>
      <c r="BI26" s="62"/>
      <c r="BJ26" s="71"/>
      <c r="BP26" s="230" t="str">
        <f t="shared" si="2"/>
        <v/>
      </c>
      <c r="BQ26" s="231" t="str">
        <f>IF(BP26="","",COUNTIF(特定市町村確認用!D:D,事業実施条件確認シート!BP26))</f>
        <v/>
      </c>
      <c r="BR26" s="231"/>
    </row>
    <row r="27" spans="2:70" ht="17.25" thickBot="1" x14ac:dyDescent="0.45">
      <c r="B27" s="120">
        <v>10</v>
      </c>
      <c r="C27" s="4"/>
      <c r="D27" s="4"/>
      <c r="E27" s="4"/>
      <c r="F27" s="4"/>
      <c r="G27" s="4"/>
      <c r="H27" s="4"/>
      <c r="I27" s="27" t="str">
        <f t="shared" si="3"/>
        <v/>
      </c>
      <c r="J27" s="5"/>
      <c r="K27" s="113"/>
      <c r="L27" s="114"/>
      <c r="M27" s="115"/>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59" t="s">
        <v>2</v>
      </c>
      <c r="BH27" s="71" t="s">
        <v>261</v>
      </c>
      <c r="BI27" s="71"/>
      <c r="BP27" s="230" t="str">
        <f t="shared" si="2"/>
        <v/>
      </c>
      <c r="BQ27" s="231" t="str">
        <f>IF(BP27="","",COUNTIF(特定市町村確認用!D:D,事業実施条件確認シート!BP27))</f>
        <v/>
      </c>
      <c r="BR27" s="231"/>
    </row>
    <row r="28" spans="2:70" ht="17.25" thickBot="1" x14ac:dyDescent="0.45">
      <c r="B28" s="120">
        <v>11</v>
      </c>
      <c r="C28" s="4"/>
      <c r="D28" s="4"/>
      <c r="E28" s="4"/>
      <c r="F28" s="4"/>
      <c r="G28" s="4"/>
      <c r="H28" s="4"/>
      <c r="I28" s="27" t="str">
        <f t="shared" si="3"/>
        <v/>
      </c>
      <c r="J28" s="5"/>
      <c r="K28" s="113"/>
      <c r="L28" s="114"/>
      <c r="M28" s="115"/>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59" t="s">
        <v>2</v>
      </c>
      <c r="BH28" s="75" t="s">
        <v>265</v>
      </c>
      <c r="BI28" s="103">
        <f>COUNTIF($BI$32,"&gt;0")+COUNTIF($BI$34:$BI$38,"&gt;0")</f>
        <v>0</v>
      </c>
      <c r="BJ28" s="71" t="str">
        <f>IF(BI28&gt;=3,"OK","NG")</f>
        <v>NG</v>
      </c>
      <c r="BP28" s="230" t="str">
        <f t="shared" si="2"/>
        <v/>
      </c>
      <c r="BQ28" s="231" t="str">
        <f>IF(BP28="","",COUNTIF(特定市町村確認用!D:D,事業実施条件確認シート!BP28))</f>
        <v/>
      </c>
      <c r="BR28" s="231"/>
    </row>
    <row r="29" spans="2:70" x14ac:dyDescent="0.4">
      <c r="B29" s="120">
        <v>12</v>
      </c>
      <c r="C29" s="4"/>
      <c r="D29" s="4"/>
      <c r="E29" s="4"/>
      <c r="F29" s="4"/>
      <c r="G29" s="4"/>
      <c r="H29" s="4"/>
      <c r="I29" s="27" t="str">
        <f t="shared" si="3"/>
        <v/>
      </c>
      <c r="J29" s="5"/>
      <c r="K29" s="113"/>
      <c r="L29" s="114"/>
      <c r="M29" s="115"/>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59" t="s">
        <v>2</v>
      </c>
      <c r="BH29" s="71"/>
      <c r="BI29" s="104"/>
      <c r="BK29" s="105"/>
      <c r="BP29" s="230" t="str">
        <f t="shared" si="2"/>
        <v/>
      </c>
      <c r="BQ29" s="231" t="str">
        <f>IF(BP29="","",COUNTIF(特定市町村確認用!D:D,事業実施条件確認シート!BP29))</f>
        <v/>
      </c>
      <c r="BR29" s="231"/>
    </row>
    <row r="30" spans="2:70" ht="17.25" thickBot="1" x14ac:dyDescent="0.45">
      <c r="B30" s="120">
        <v>13</v>
      </c>
      <c r="C30" s="4"/>
      <c r="D30" s="4"/>
      <c r="E30" s="4"/>
      <c r="F30" s="4"/>
      <c r="G30" s="4"/>
      <c r="H30" s="4"/>
      <c r="I30" s="27" t="str">
        <f t="shared" si="3"/>
        <v/>
      </c>
      <c r="J30" s="5"/>
      <c r="K30" s="113"/>
      <c r="L30" s="114"/>
      <c r="M30" s="115"/>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59" t="s">
        <v>2</v>
      </c>
      <c r="BH30" s="62"/>
      <c r="BI30" s="62" t="s">
        <v>264</v>
      </c>
      <c r="BJ30" s="62" t="s">
        <v>262</v>
      </c>
      <c r="BK30" s="105"/>
      <c r="BP30" s="230" t="str">
        <f t="shared" si="2"/>
        <v/>
      </c>
      <c r="BQ30" s="231" t="str">
        <f>IF(BP30="","",COUNTIF(特定市町村確認用!D:D,事業実施条件確認シート!BP30))</f>
        <v/>
      </c>
      <c r="BR30" s="231"/>
    </row>
    <row r="31" spans="2:70" ht="17.25" thickBot="1" x14ac:dyDescent="0.45">
      <c r="B31" s="120">
        <v>14</v>
      </c>
      <c r="C31" s="4"/>
      <c r="D31" s="4"/>
      <c r="E31" s="4"/>
      <c r="F31" s="4"/>
      <c r="G31" s="4"/>
      <c r="H31" s="4"/>
      <c r="I31" s="27" t="str">
        <f t="shared" si="3"/>
        <v/>
      </c>
      <c r="J31" s="5"/>
      <c r="K31" s="113"/>
      <c r="L31" s="114"/>
      <c r="M31" s="115"/>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59" t="s">
        <v>2</v>
      </c>
      <c r="BH31" s="106" t="s">
        <v>79</v>
      </c>
      <c r="BI31" s="107">
        <f>AI$17+AI$58+AI$99+AI$140</f>
        <v>0</v>
      </c>
      <c r="BJ31" s="107">
        <f>AJ$17+AJ$58+AJ$99+AJ$140</f>
        <v>0</v>
      </c>
      <c r="BK31" s="105"/>
      <c r="BP31" s="230" t="str">
        <f t="shared" si="2"/>
        <v/>
      </c>
      <c r="BQ31" s="231" t="str">
        <f>IF(BP31="","",COUNTIF(特定市町村確認用!D:D,事業実施条件確認シート!BP31))</f>
        <v/>
      </c>
      <c r="BR31" s="231"/>
    </row>
    <row r="32" spans="2:70" ht="17.25" thickBot="1" x14ac:dyDescent="0.45">
      <c r="B32" s="120">
        <v>15</v>
      </c>
      <c r="C32" s="4"/>
      <c r="D32" s="4"/>
      <c r="E32" s="4"/>
      <c r="F32" s="4"/>
      <c r="G32" s="4"/>
      <c r="H32" s="4"/>
      <c r="I32" s="27" t="str">
        <f t="shared" si="3"/>
        <v/>
      </c>
      <c r="J32" s="5"/>
      <c r="K32" s="113"/>
      <c r="L32" s="114"/>
      <c r="M32" s="115"/>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59" t="s">
        <v>2</v>
      </c>
      <c r="BH32" s="106" t="s">
        <v>80</v>
      </c>
      <c r="BI32" s="107">
        <f>AK$17+AK$58+AK$99+AK$140</f>
        <v>0</v>
      </c>
      <c r="BJ32" s="107">
        <f>AL$17+AL$58+AL$99+AL$140</f>
        <v>0</v>
      </c>
      <c r="BK32" s="105"/>
      <c r="BP32" s="230" t="str">
        <f t="shared" si="2"/>
        <v/>
      </c>
      <c r="BQ32" s="231" t="str">
        <f>IF(BP32="","",COUNTIF(特定市町村確認用!D:D,事業実施条件確認シート!BP32))</f>
        <v/>
      </c>
      <c r="BR32" s="231"/>
    </row>
    <row r="33" spans="2:70" ht="17.25" thickBot="1" x14ac:dyDescent="0.45">
      <c r="B33" s="120">
        <v>16</v>
      </c>
      <c r="C33" s="4"/>
      <c r="D33" s="4"/>
      <c r="E33" s="4"/>
      <c r="F33" s="4"/>
      <c r="G33" s="4"/>
      <c r="H33" s="4"/>
      <c r="I33" s="27" t="str">
        <f t="shared" si="3"/>
        <v/>
      </c>
      <c r="J33" s="5"/>
      <c r="K33" s="113"/>
      <c r="L33" s="114"/>
      <c r="M33" s="115"/>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59" t="s">
        <v>2</v>
      </c>
      <c r="BH33" s="106" t="s">
        <v>91</v>
      </c>
      <c r="BI33" s="107">
        <f>AM$17+AM$58+AM$99+AM$140</f>
        <v>0</v>
      </c>
      <c r="BJ33" s="107">
        <f>AN$17+AN$58+AN$99+AN$140</f>
        <v>0</v>
      </c>
      <c r="BK33" s="105"/>
      <c r="BP33" s="230" t="str">
        <f t="shared" si="2"/>
        <v/>
      </c>
      <c r="BQ33" s="231" t="str">
        <f>IF(BP33="","",COUNTIF(特定市町村確認用!D:D,事業実施条件確認シート!BP33))</f>
        <v/>
      </c>
      <c r="BR33" s="231"/>
    </row>
    <row r="34" spans="2:70" ht="17.25" thickBot="1" x14ac:dyDescent="0.45">
      <c r="B34" s="120">
        <v>17</v>
      </c>
      <c r="C34" s="4"/>
      <c r="D34" s="4"/>
      <c r="E34" s="4"/>
      <c r="F34" s="4"/>
      <c r="G34" s="4"/>
      <c r="H34" s="4"/>
      <c r="I34" s="27" t="str">
        <f t="shared" si="3"/>
        <v/>
      </c>
      <c r="J34" s="5"/>
      <c r="K34" s="113"/>
      <c r="L34" s="114"/>
      <c r="M34" s="115"/>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59" t="s">
        <v>2</v>
      </c>
      <c r="BH34" s="106" t="s">
        <v>81</v>
      </c>
      <c r="BI34" s="107">
        <f>AO$17+AO$58+AO$99+AO$140</f>
        <v>0</v>
      </c>
      <c r="BJ34" s="107">
        <f>AP$17+AP$58+AP$99+AP$140</f>
        <v>0</v>
      </c>
      <c r="BK34" s="105"/>
      <c r="BP34" s="230" t="str">
        <f t="shared" si="2"/>
        <v/>
      </c>
      <c r="BQ34" s="231" t="str">
        <f>IF(BP34="","",COUNTIF(特定市町村確認用!D:D,事業実施条件確認シート!BP34))</f>
        <v/>
      </c>
      <c r="BR34" s="231"/>
    </row>
    <row r="35" spans="2:70" ht="17.25" thickBot="1" x14ac:dyDescent="0.45">
      <c r="B35" s="120">
        <v>18</v>
      </c>
      <c r="C35" s="4"/>
      <c r="D35" s="4"/>
      <c r="E35" s="4"/>
      <c r="F35" s="4"/>
      <c r="G35" s="4"/>
      <c r="H35" s="4"/>
      <c r="I35" s="27" t="str">
        <f t="shared" si="3"/>
        <v/>
      </c>
      <c r="J35" s="5"/>
      <c r="K35" s="113"/>
      <c r="L35" s="114"/>
      <c r="M35" s="115"/>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59" t="s">
        <v>2</v>
      </c>
      <c r="BH35" s="106" t="s">
        <v>4</v>
      </c>
      <c r="BI35" s="107">
        <f>AQ$17+AQ$58+AQ$99+AQ$140</f>
        <v>0</v>
      </c>
      <c r="BJ35" s="107">
        <f>AR$17+AR$58+AR$99+AR$140</f>
        <v>0</v>
      </c>
      <c r="BK35" s="105"/>
      <c r="BP35" s="230" t="str">
        <f t="shared" si="2"/>
        <v/>
      </c>
      <c r="BQ35" s="231" t="str">
        <f>IF(BP35="","",COUNTIF(特定市町村確認用!D:D,事業実施条件確認シート!BP35))</f>
        <v/>
      </c>
      <c r="BR35" s="231"/>
    </row>
    <row r="36" spans="2:70" ht="17.25" thickBot="1" x14ac:dyDescent="0.45">
      <c r="B36" s="120">
        <v>19</v>
      </c>
      <c r="C36" s="4"/>
      <c r="D36" s="4"/>
      <c r="E36" s="4"/>
      <c r="F36" s="4"/>
      <c r="G36" s="4"/>
      <c r="H36" s="4"/>
      <c r="I36" s="27" t="str">
        <f t="shared" si="3"/>
        <v/>
      </c>
      <c r="J36" s="5"/>
      <c r="K36" s="113"/>
      <c r="L36" s="114"/>
      <c r="M36" s="115"/>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59" t="s">
        <v>2</v>
      </c>
      <c r="BH36" s="106" t="s">
        <v>82</v>
      </c>
      <c r="BI36" s="107">
        <f>AS$17+AS$58+AS$99+AS$140</f>
        <v>0</v>
      </c>
      <c r="BJ36" s="107">
        <f>AT$17+AT$58+AT$99+AT$140</f>
        <v>0</v>
      </c>
      <c r="BK36" s="105"/>
      <c r="BP36" s="230" t="str">
        <f t="shared" si="2"/>
        <v/>
      </c>
      <c r="BQ36" s="231" t="str">
        <f>IF(BP36="","",COUNTIF(特定市町村確認用!D:D,事業実施条件確認シート!BP36))</f>
        <v/>
      </c>
      <c r="BR36" s="231"/>
    </row>
    <row r="37" spans="2:70" ht="17.25" customHeight="1" thickBot="1" x14ac:dyDescent="0.45">
      <c r="B37" s="120">
        <v>20</v>
      </c>
      <c r="C37" s="4"/>
      <c r="D37" s="4"/>
      <c r="E37" s="4"/>
      <c r="F37" s="4"/>
      <c r="G37" s="4"/>
      <c r="H37" s="4"/>
      <c r="I37" s="27" t="str">
        <f t="shared" si="3"/>
        <v/>
      </c>
      <c r="J37" s="5"/>
      <c r="K37" s="113"/>
      <c r="L37" s="114"/>
      <c r="M37" s="115"/>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59" t="s">
        <v>2</v>
      </c>
      <c r="BH37" s="106" t="s">
        <v>92</v>
      </c>
      <c r="BI37" s="107">
        <f>AU$17+AU$58+AU$99+AU$140</f>
        <v>0</v>
      </c>
      <c r="BJ37" s="107">
        <f>AV$17+AV$58+AV$99+AV$140</f>
        <v>0</v>
      </c>
      <c r="BK37" s="105"/>
      <c r="BP37" s="230" t="str">
        <f t="shared" si="2"/>
        <v/>
      </c>
      <c r="BQ37" s="231" t="str">
        <f>IF(BP37="","",COUNTIF(特定市町村確認用!D:D,事業実施条件確認シート!BP37))</f>
        <v/>
      </c>
      <c r="BR37" s="231"/>
    </row>
    <row r="38" spans="2:70" ht="17.25" thickBot="1" x14ac:dyDescent="0.45">
      <c r="B38" s="120">
        <v>21</v>
      </c>
      <c r="C38" s="4"/>
      <c r="D38" s="4"/>
      <c r="E38" s="4"/>
      <c r="F38" s="4"/>
      <c r="G38" s="4"/>
      <c r="H38" s="4"/>
      <c r="I38" s="27" t="str">
        <f t="shared" si="3"/>
        <v/>
      </c>
      <c r="J38" s="5"/>
      <c r="K38" s="113"/>
      <c r="L38" s="114"/>
      <c r="M38" s="115"/>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59" t="s">
        <v>2</v>
      </c>
      <c r="BH38" s="106" t="s">
        <v>93</v>
      </c>
      <c r="BI38" s="107">
        <f>AW$17+AW$58+AW$99+AW$140</f>
        <v>0</v>
      </c>
      <c r="BJ38" s="107">
        <f>AX$17+AX$58+AX$99+AX$140</f>
        <v>0</v>
      </c>
      <c r="BK38" s="105"/>
      <c r="BP38" s="230" t="str">
        <f t="shared" si="2"/>
        <v/>
      </c>
      <c r="BQ38" s="231" t="str">
        <f>IF(BP38="","",COUNTIF(特定市町村確認用!D:D,事業実施条件確認シート!BP38))</f>
        <v/>
      </c>
      <c r="BR38" s="231"/>
    </row>
    <row r="39" spans="2:70" ht="17.25" thickBot="1" x14ac:dyDescent="0.45">
      <c r="B39" s="120">
        <v>22</v>
      </c>
      <c r="C39" s="4"/>
      <c r="D39" s="4"/>
      <c r="E39" s="4"/>
      <c r="F39" s="4"/>
      <c r="G39" s="4"/>
      <c r="H39" s="4"/>
      <c r="I39" s="27" t="str">
        <f t="shared" si="3"/>
        <v/>
      </c>
      <c r="J39" s="5"/>
      <c r="K39" s="113"/>
      <c r="L39" s="114"/>
      <c r="M39" s="115"/>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59" t="s">
        <v>2</v>
      </c>
      <c r="BH39" s="106" t="s">
        <v>94</v>
      </c>
      <c r="BI39" s="107">
        <f>AY$17+AY$58+AY$99+AY$140</f>
        <v>0</v>
      </c>
      <c r="BJ39" s="107">
        <f>AZ$17+AZ$58+AZ$99+AZ$140</f>
        <v>0</v>
      </c>
      <c r="BK39" s="105"/>
      <c r="BP39" s="230" t="str">
        <f t="shared" si="2"/>
        <v/>
      </c>
      <c r="BQ39" s="231" t="str">
        <f>IF(BP39="","",COUNTIF(特定市町村確認用!D:D,事業実施条件確認シート!BP39))</f>
        <v/>
      </c>
      <c r="BR39" s="231"/>
    </row>
    <row r="40" spans="2:70" ht="17.25" thickBot="1" x14ac:dyDescent="0.45">
      <c r="B40" s="120">
        <v>23</v>
      </c>
      <c r="C40" s="4"/>
      <c r="D40" s="4"/>
      <c r="E40" s="4"/>
      <c r="F40" s="4"/>
      <c r="G40" s="4"/>
      <c r="H40" s="4"/>
      <c r="I40" s="27" t="str">
        <f t="shared" si="3"/>
        <v/>
      </c>
      <c r="J40" s="5"/>
      <c r="K40" s="113"/>
      <c r="L40" s="114"/>
      <c r="M40" s="115"/>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59" t="s">
        <v>2</v>
      </c>
      <c r="BH40" s="106" t="s">
        <v>95</v>
      </c>
      <c r="BI40" s="107">
        <f>BA$17+BA$58+BA$99+BA$140</f>
        <v>0</v>
      </c>
      <c r="BJ40" s="107">
        <f>BB$17+BB$58+BB$99+BB$140</f>
        <v>0</v>
      </c>
      <c r="BK40" s="105"/>
      <c r="BP40" s="230" t="str">
        <f t="shared" si="2"/>
        <v/>
      </c>
      <c r="BQ40" s="231" t="str">
        <f>IF(BP40="","",COUNTIF(特定市町村確認用!D:D,事業実施条件確認シート!BP40))</f>
        <v/>
      </c>
      <c r="BR40" s="231"/>
    </row>
    <row r="41" spans="2:70" ht="17.25" thickBot="1" x14ac:dyDescent="0.45">
      <c r="B41" s="120">
        <v>24</v>
      </c>
      <c r="C41" s="4"/>
      <c r="D41" s="4"/>
      <c r="E41" s="4"/>
      <c r="F41" s="4"/>
      <c r="G41" s="4"/>
      <c r="H41" s="4"/>
      <c r="I41" s="27" t="str">
        <f t="shared" si="3"/>
        <v/>
      </c>
      <c r="J41" s="5"/>
      <c r="K41" s="113"/>
      <c r="L41" s="114"/>
      <c r="M41" s="115"/>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59" t="s">
        <v>2</v>
      </c>
      <c r="BH41" s="106" t="s">
        <v>96</v>
      </c>
      <c r="BI41" s="107">
        <f>BC$17+BC$58+BC$99+BC$140</f>
        <v>0</v>
      </c>
      <c r="BJ41" s="107">
        <f>BD$17+BD$58+BD$99+BD$140</f>
        <v>0</v>
      </c>
      <c r="BP41" s="230" t="str">
        <f t="shared" si="2"/>
        <v/>
      </c>
      <c r="BQ41" s="231" t="str">
        <f>IF(BP41="","",COUNTIF(特定市町村確認用!D:D,事業実施条件確認シート!BP41))</f>
        <v/>
      </c>
      <c r="BR41" s="231"/>
    </row>
    <row r="42" spans="2:70" ht="17.25" thickBot="1" x14ac:dyDescent="0.45">
      <c r="B42" s="120">
        <v>25</v>
      </c>
      <c r="C42" s="4"/>
      <c r="D42" s="4"/>
      <c r="E42" s="4"/>
      <c r="F42" s="4"/>
      <c r="G42" s="4"/>
      <c r="H42" s="4"/>
      <c r="I42" s="27" t="str">
        <f t="shared" si="3"/>
        <v/>
      </c>
      <c r="J42" s="5"/>
      <c r="K42" s="113"/>
      <c r="L42" s="114"/>
      <c r="M42" s="115"/>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59" t="s">
        <v>2</v>
      </c>
      <c r="BH42" s="106" t="s">
        <v>97</v>
      </c>
      <c r="BI42" s="107">
        <f>BE$17+BE$58+BE$99+BE$140</f>
        <v>0</v>
      </c>
      <c r="BJ42" s="107">
        <f>BF$17+BF$58+BF$99+BF$140</f>
        <v>0</v>
      </c>
      <c r="BP42" s="230" t="str">
        <f t="shared" si="2"/>
        <v/>
      </c>
      <c r="BQ42" s="231" t="str">
        <f>IF(BP42="","",COUNTIF(特定市町村確認用!D:D,事業実施条件確認シート!BP42))</f>
        <v/>
      </c>
      <c r="BR42" s="231"/>
    </row>
    <row r="43" spans="2:70" x14ac:dyDescent="0.4">
      <c r="B43" s="120">
        <v>26</v>
      </c>
      <c r="C43" s="4"/>
      <c r="D43" s="4"/>
      <c r="E43" s="4"/>
      <c r="F43" s="4"/>
      <c r="G43" s="4"/>
      <c r="H43" s="4"/>
      <c r="I43" s="27" t="str">
        <f t="shared" si="3"/>
        <v/>
      </c>
      <c r="J43" s="5"/>
      <c r="K43" s="113"/>
      <c r="L43" s="114"/>
      <c r="M43" s="115"/>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59" t="s">
        <v>2</v>
      </c>
      <c r="BH43" s="62"/>
      <c r="BI43" s="62"/>
      <c r="BP43" s="230" t="str">
        <f t="shared" si="2"/>
        <v/>
      </c>
      <c r="BQ43" s="231" t="str">
        <f>IF(BP43="","",COUNTIF(特定市町村確認用!D:D,事業実施条件確認シート!BP43))</f>
        <v/>
      </c>
      <c r="BR43" s="231"/>
    </row>
    <row r="44" spans="2:70" x14ac:dyDescent="0.4">
      <c r="B44" s="120">
        <v>27</v>
      </c>
      <c r="C44" s="4"/>
      <c r="D44" s="4"/>
      <c r="E44" s="4"/>
      <c r="F44" s="4"/>
      <c r="G44" s="4"/>
      <c r="H44" s="4"/>
      <c r="I44" s="27" t="str">
        <f t="shared" si="3"/>
        <v/>
      </c>
      <c r="J44" s="5"/>
      <c r="K44" s="113"/>
      <c r="L44" s="114"/>
      <c r="M44" s="115"/>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59" t="s">
        <v>2</v>
      </c>
      <c r="BH44" s="62"/>
      <c r="BI44" s="62"/>
      <c r="BP44" s="230" t="str">
        <f t="shared" si="2"/>
        <v/>
      </c>
      <c r="BQ44" s="231" t="str">
        <f>IF(BP44="","",COUNTIF(特定市町村確認用!D:D,事業実施条件確認シート!BP44))</f>
        <v/>
      </c>
      <c r="BR44" s="231"/>
    </row>
    <row r="45" spans="2:70" x14ac:dyDescent="0.4">
      <c r="B45" s="120">
        <v>28</v>
      </c>
      <c r="C45" s="4"/>
      <c r="D45" s="4"/>
      <c r="E45" s="4"/>
      <c r="F45" s="4"/>
      <c r="G45" s="4"/>
      <c r="H45" s="4"/>
      <c r="I45" s="27" t="str">
        <f t="shared" si="3"/>
        <v/>
      </c>
      <c r="J45" s="5"/>
      <c r="K45" s="113"/>
      <c r="L45" s="114"/>
      <c r="M45" s="115"/>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59" t="s">
        <v>2</v>
      </c>
      <c r="BH45" s="62"/>
      <c r="BI45" s="62"/>
      <c r="BP45" s="230" t="str">
        <f t="shared" si="2"/>
        <v/>
      </c>
      <c r="BQ45" s="231" t="str">
        <f>IF(BP45="","",COUNTIF(特定市町村確認用!D:D,事業実施条件確認シート!BP45))</f>
        <v/>
      </c>
      <c r="BR45" s="231"/>
    </row>
    <row r="46" spans="2:70" x14ac:dyDescent="0.4">
      <c r="B46" s="120">
        <v>29</v>
      </c>
      <c r="C46" s="4"/>
      <c r="D46" s="4"/>
      <c r="E46" s="4"/>
      <c r="F46" s="4"/>
      <c r="G46" s="4"/>
      <c r="H46" s="4"/>
      <c r="I46" s="27" t="str">
        <f t="shared" si="3"/>
        <v/>
      </c>
      <c r="J46" s="5"/>
      <c r="K46" s="113"/>
      <c r="L46" s="114"/>
      <c r="M46" s="115"/>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59" t="s">
        <v>2</v>
      </c>
      <c r="BH46" s="62"/>
      <c r="BI46" s="62"/>
      <c r="BP46" s="230" t="str">
        <f t="shared" si="2"/>
        <v/>
      </c>
      <c r="BQ46" s="231" t="str">
        <f>IF(BP46="","",COUNTIF(特定市町村確認用!D:D,事業実施条件確認シート!BP46))</f>
        <v/>
      </c>
      <c r="BR46" s="231"/>
    </row>
    <row r="47" spans="2:70" x14ac:dyDescent="0.4">
      <c r="B47" s="120">
        <v>30</v>
      </c>
      <c r="C47" s="4"/>
      <c r="D47" s="4"/>
      <c r="E47" s="4"/>
      <c r="F47" s="4"/>
      <c r="G47" s="4"/>
      <c r="H47" s="4"/>
      <c r="I47" s="27"/>
      <c r="J47" s="5"/>
      <c r="K47" s="113"/>
      <c r="L47" s="114"/>
      <c r="M47" s="115"/>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59" t="s">
        <v>2</v>
      </c>
      <c r="BH47" s="62"/>
      <c r="BI47" s="62"/>
      <c r="BP47" s="230" t="str">
        <f t="shared" si="2"/>
        <v/>
      </c>
      <c r="BQ47" s="231" t="str">
        <f>IF(BP47="","",COUNTIF(特定市町村確認用!D:D,事業実施条件確認シート!BP47))</f>
        <v/>
      </c>
      <c r="BR47" s="231"/>
    </row>
    <row r="48" spans="2:70" x14ac:dyDescent="0.4">
      <c r="B48" s="120">
        <v>31</v>
      </c>
      <c r="C48" s="4"/>
      <c r="D48" s="4"/>
      <c r="E48" s="4"/>
      <c r="F48" s="4"/>
      <c r="G48" s="4"/>
      <c r="H48" s="4"/>
      <c r="I48" s="27" t="str">
        <f t="shared" si="3"/>
        <v/>
      </c>
      <c r="J48" s="5"/>
      <c r="K48" s="113"/>
      <c r="L48" s="114"/>
      <c r="M48" s="115"/>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59" t="s">
        <v>2</v>
      </c>
      <c r="BH48" s="62"/>
      <c r="BI48" s="62"/>
      <c r="BP48" s="230" t="str">
        <f t="shared" si="2"/>
        <v/>
      </c>
      <c r="BQ48" s="231" t="str">
        <f>IF(BP48="","",COUNTIF(特定市町村確認用!D:D,事業実施条件確認シート!BP48))</f>
        <v/>
      </c>
      <c r="BR48" s="231"/>
    </row>
    <row r="49" spans="2:70" x14ac:dyDescent="0.4">
      <c r="B49" s="120">
        <v>32</v>
      </c>
      <c r="C49" s="4"/>
      <c r="D49" s="4"/>
      <c r="E49" s="4"/>
      <c r="F49" s="4"/>
      <c r="G49" s="4"/>
      <c r="H49" s="4"/>
      <c r="I49" s="27" t="str">
        <f t="shared" si="3"/>
        <v/>
      </c>
      <c r="J49" s="5"/>
      <c r="K49" s="113"/>
      <c r="L49" s="114"/>
      <c r="M49" s="115"/>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59" t="s">
        <v>2</v>
      </c>
      <c r="BH49" s="62"/>
      <c r="BI49" s="62"/>
      <c r="BP49" s="230" t="str">
        <f t="shared" si="2"/>
        <v/>
      </c>
      <c r="BQ49" s="231" t="str">
        <f>IF(BP49="","",COUNTIF(特定市町村確認用!D:D,事業実施条件確認シート!BP49))</f>
        <v/>
      </c>
      <c r="BR49" s="231"/>
    </row>
    <row r="50" spans="2:70" x14ac:dyDescent="0.4">
      <c r="B50" s="120">
        <v>33</v>
      </c>
      <c r="C50" s="4"/>
      <c r="D50" s="4"/>
      <c r="E50" s="4"/>
      <c r="F50" s="4"/>
      <c r="G50" s="4"/>
      <c r="H50" s="4"/>
      <c r="I50" s="27" t="str">
        <f t="shared" si="3"/>
        <v/>
      </c>
      <c r="J50" s="5"/>
      <c r="K50" s="113"/>
      <c r="L50" s="114"/>
      <c r="M50" s="115"/>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59" t="s">
        <v>2</v>
      </c>
      <c r="BH50" s="62"/>
      <c r="BI50" s="62"/>
      <c r="BP50" s="230" t="str">
        <f t="shared" si="2"/>
        <v/>
      </c>
      <c r="BQ50" s="231" t="str">
        <f>IF(BP50="","",COUNTIF(特定市町村確認用!D:D,事業実施条件確認シート!BP50))</f>
        <v/>
      </c>
      <c r="BR50" s="231"/>
    </row>
    <row r="51" spans="2:70" x14ac:dyDescent="0.4">
      <c r="B51" s="120">
        <v>34</v>
      </c>
      <c r="C51" s="4"/>
      <c r="D51" s="4"/>
      <c r="E51" s="4"/>
      <c r="F51" s="4"/>
      <c r="G51" s="4"/>
      <c r="H51" s="4"/>
      <c r="I51" s="27" t="str">
        <f t="shared" si="3"/>
        <v/>
      </c>
      <c r="J51" s="5"/>
      <c r="K51" s="113"/>
      <c r="L51" s="114"/>
      <c r="M51" s="115"/>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59" t="s">
        <v>2</v>
      </c>
      <c r="BH51" s="62"/>
      <c r="BI51" s="62"/>
      <c r="BP51" s="230" t="str">
        <f t="shared" si="2"/>
        <v/>
      </c>
      <c r="BQ51" s="231" t="str">
        <f>IF(BP51="","",COUNTIF(特定市町村確認用!D:D,事業実施条件確認シート!BP51))</f>
        <v/>
      </c>
      <c r="BR51" s="231"/>
    </row>
    <row r="52" spans="2:70" x14ac:dyDescent="0.4">
      <c r="B52" s="120">
        <v>35</v>
      </c>
      <c r="C52" s="4"/>
      <c r="D52" s="4"/>
      <c r="E52" s="4"/>
      <c r="F52" s="4"/>
      <c r="G52" s="4"/>
      <c r="H52" s="4"/>
      <c r="I52" s="27" t="str">
        <f t="shared" si="3"/>
        <v/>
      </c>
      <c r="J52" s="5"/>
      <c r="K52" s="113"/>
      <c r="L52" s="114"/>
      <c r="M52" s="115"/>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59" t="s">
        <v>2</v>
      </c>
      <c r="BH52" s="62"/>
      <c r="BI52" s="62"/>
      <c r="BP52" s="230" t="str">
        <f t="shared" si="2"/>
        <v/>
      </c>
      <c r="BQ52" s="231" t="str">
        <f>IF(BP52="","",COUNTIF(特定市町村確認用!D:D,事業実施条件確認シート!BP52))</f>
        <v/>
      </c>
      <c r="BR52" s="231"/>
    </row>
    <row r="53" spans="2:70" x14ac:dyDescent="0.4">
      <c r="B53" s="120">
        <v>36</v>
      </c>
      <c r="C53" s="4"/>
      <c r="D53" s="4"/>
      <c r="E53" s="4"/>
      <c r="F53" s="4"/>
      <c r="G53" s="4"/>
      <c r="H53" s="4"/>
      <c r="I53" s="27" t="str">
        <f t="shared" si="3"/>
        <v/>
      </c>
      <c r="J53" s="5"/>
      <c r="K53" s="113"/>
      <c r="L53" s="114"/>
      <c r="M53" s="115"/>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59" t="s">
        <v>2</v>
      </c>
      <c r="BH53" s="62"/>
      <c r="BI53" s="62"/>
      <c r="BP53" s="230" t="str">
        <f t="shared" si="2"/>
        <v/>
      </c>
      <c r="BQ53" s="231" t="str">
        <f>IF(BP53="","",COUNTIF(特定市町村確認用!D:D,事業実施条件確認シート!BP53))</f>
        <v/>
      </c>
      <c r="BR53" s="231"/>
    </row>
    <row r="54" spans="2:70" x14ac:dyDescent="0.4">
      <c r="B54" s="120">
        <v>37</v>
      </c>
      <c r="C54" s="4"/>
      <c r="D54" s="4"/>
      <c r="E54" s="4"/>
      <c r="F54" s="4"/>
      <c r="G54" s="4"/>
      <c r="H54" s="4"/>
      <c r="I54" s="27" t="str">
        <f t="shared" si="3"/>
        <v/>
      </c>
      <c r="J54" s="5"/>
      <c r="K54" s="113"/>
      <c r="L54" s="114"/>
      <c r="M54" s="115"/>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59" t="s">
        <v>2</v>
      </c>
      <c r="BH54" s="62"/>
      <c r="BI54" s="62"/>
      <c r="BP54" s="230" t="str">
        <f t="shared" si="2"/>
        <v/>
      </c>
      <c r="BQ54" s="231" t="str">
        <f>IF(BP54="","",COUNTIF(特定市町村確認用!D:D,事業実施条件確認シート!BP54))</f>
        <v/>
      </c>
      <c r="BR54" s="231"/>
    </row>
    <row r="55" spans="2:70" x14ac:dyDescent="0.4">
      <c r="B55" s="120">
        <v>38</v>
      </c>
      <c r="C55" s="4"/>
      <c r="D55" s="4"/>
      <c r="E55" s="4"/>
      <c r="F55" s="4"/>
      <c r="G55" s="4"/>
      <c r="H55" s="4"/>
      <c r="I55" s="27" t="str">
        <f t="shared" si="3"/>
        <v/>
      </c>
      <c r="J55" s="5"/>
      <c r="K55" s="113"/>
      <c r="L55" s="114"/>
      <c r="M55" s="115"/>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59" t="s">
        <v>2</v>
      </c>
      <c r="BH55" s="62"/>
      <c r="BI55" s="62"/>
      <c r="BP55" s="230" t="str">
        <f t="shared" si="2"/>
        <v/>
      </c>
      <c r="BQ55" s="231" t="str">
        <f>IF(BP55="","",COUNTIF(特定市町村確認用!D:D,事業実施条件確認シート!BP55))</f>
        <v/>
      </c>
      <c r="BR55" s="231"/>
    </row>
    <row r="56" spans="2:70" x14ac:dyDescent="0.4">
      <c r="B56" s="120">
        <v>39</v>
      </c>
      <c r="C56" s="4"/>
      <c r="D56" s="4"/>
      <c r="E56" s="4"/>
      <c r="F56" s="4"/>
      <c r="G56" s="4"/>
      <c r="H56" s="4"/>
      <c r="I56" s="27" t="str">
        <f t="shared" si="3"/>
        <v/>
      </c>
      <c r="J56" s="5"/>
      <c r="K56" s="113"/>
      <c r="L56" s="114"/>
      <c r="M56" s="115"/>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59" t="s">
        <v>2</v>
      </c>
      <c r="BH56" s="62"/>
      <c r="BI56" s="62"/>
      <c r="BP56" s="230" t="str">
        <f t="shared" si="2"/>
        <v/>
      </c>
      <c r="BQ56" s="231" t="str">
        <f>IF(BP56="","",COUNTIF(特定市町村確認用!D:D,事業実施条件確認シート!BP56))</f>
        <v/>
      </c>
      <c r="BR56" s="231"/>
    </row>
    <row r="57" spans="2:70" x14ac:dyDescent="0.4">
      <c r="B57" s="120">
        <v>40</v>
      </c>
      <c r="C57" s="4"/>
      <c r="D57" s="4"/>
      <c r="E57" s="4"/>
      <c r="F57" s="4"/>
      <c r="G57" s="4"/>
      <c r="H57" s="4"/>
      <c r="I57" s="27" t="str">
        <f t="shared" si="3"/>
        <v/>
      </c>
      <c r="J57" s="5"/>
      <c r="K57" s="116"/>
      <c r="L57" s="117"/>
      <c r="M57" s="118"/>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59" t="s">
        <v>2</v>
      </c>
      <c r="BH57" s="62"/>
      <c r="BI57" s="62"/>
      <c r="BP57" s="230" t="str">
        <f t="shared" si="2"/>
        <v/>
      </c>
      <c r="BQ57" s="231" t="str">
        <f>IF(BP57="","",COUNTIF(特定市町村確認用!D:D,事業実施条件確認シート!BP57))</f>
        <v/>
      </c>
      <c r="BR57" s="231"/>
    </row>
    <row r="58" spans="2:70" s="96" customFormat="1" x14ac:dyDescent="0.4">
      <c r="B58" s="108" t="s">
        <v>327</v>
      </c>
      <c r="C58" s="22"/>
      <c r="D58" s="22" t="s">
        <v>2</v>
      </c>
      <c r="E58" s="22" t="s">
        <v>2</v>
      </c>
      <c r="F58" s="22" t="s">
        <v>2</v>
      </c>
      <c r="G58" s="22" t="s">
        <v>2</v>
      </c>
      <c r="H58" s="22" t="s">
        <v>2</v>
      </c>
      <c r="I58" s="28" t="s">
        <v>2</v>
      </c>
      <c r="J58" s="22" t="s">
        <v>2</v>
      </c>
      <c r="K58" s="119">
        <f>L58+M58</f>
        <v>0</v>
      </c>
      <c r="L58" s="119">
        <f>SUM(O58+Q58+S58+U58+W58+Y58+AA58+AC58+AE58+AG58+AI58+AK58+AM58+AO58+AQ58+AS58+AU58+AW58+AY58+BA58+BC58+BE58)</f>
        <v>0</v>
      </c>
      <c r="M58" s="119">
        <f>SUM(P58+R58+T58+V58+X58+Z58+AB58+AD58+AF58+AH58+AJ58+AL58+AN58+AP58+AR58+AT58+AV58+AX58+AZ58+BB58+BD58+BF58)</f>
        <v>0</v>
      </c>
      <c r="N58" s="238">
        <f>SUM(N59:N98)</f>
        <v>0</v>
      </c>
      <c r="O58" s="119">
        <f>ROUNDDOWN(SUM(O59:O98),0)</f>
        <v>0</v>
      </c>
      <c r="P58" s="119">
        <f t="shared" ref="P58:BF58" si="4">ROUNDDOWN(SUM(P59:P98),0)</f>
        <v>0</v>
      </c>
      <c r="Q58" s="119">
        <f t="shared" si="4"/>
        <v>0</v>
      </c>
      <c r="R58" s="119">
        <f t="shared" si="4"/>
        <v>0</v>
      </c>
      <c r="S58" s="119">
        <f t="shared" si="4"/>
        <v>0</v>
      </c>
      <c r="T58" s="119">
        <f t="shared" si="4"/>
        <v>0</v>
      </c>
      <c r="U58" s="119">
        <f t="shared" si="4"/>
        <v>0</v>
      </c>
      <c r="V58" s="119">
        <f>ROUNDDOWN(SUM(V59:V98),0)</f>
        <v>0</v>
      </c>
      <c r="W58" s="119">
        <f t="shared" si="4"/>
        <v>0</v>
      </c>
      <c r="X58" s="119">
        <f t="shared" si="4"/>
        <v>0</v>
      </c>
      <c r="Y58" s="119">
        <f t="shared" si="4"/>
        <v>0</v>
      </c>
      <c r="Z58" s="119">
        <f t="shared" si="4"/>
        <v>0</v>
      </c>
      <c r="AA58" s="119">
        <f t="shared" si="4"/>
        <v>0</v>
      </c>
      <c r="AB58" s="119">
        <f t="shared" si="4"/>
        <v>0</v>
      </c>
      <c r="AC58" s="119">
        <f t="shared" si="4"/>
        <v>0</v>
      </c>
      <c r="AD58" s="119">
        <f t="shared" si="4"/>
        <v>0</v>
      </c>
      <c r="AE58" s="119">
        <f t="shared" si="4"/>
        <v>0</v>
      </c>
      <c r="AF58" s="119">
        <f t="shared" si="4"/>
        <v>0</v>
      </c>
      <c r="AG58" s="119">
        <f t="shared" si="4"/>
        <v>0</v>
      </c>
      <c r="AH58" s="119">
        <f t="shared" si="4"/>
        <v>0</v>
      </c>
      <c r="AI58" s="119">
        <f t="shared" si="4"/>
        <v>0</v>
      </c>
      <c r="AJ58" s="119">
        <f t="shared" si="4"/>
        <v>0</v>
      </c>
      <c r="AK58" s="119">
        <f t="shared" si="4"/>
        <v>0</v>
      </c>
      <c r="AL58" s="119">
        <f t="shared" si="4"/>
        <v>0</v>
      </c>
      <c r="AM58" s="119">
        <f t="shared" si="4"/>
        <v>0</v>
      </c>
      <c r="AN58" s="119">
        <f t="shared" si="4"/>
        <v>0</v>
      </c>
      <c r="AO58" s="119">
        <f t="shared" si="4"/>
        <v>0</v>
      </c>
      <c r="AP58" s="119">
        <f t="shared" si="4"/>
        <v>0</v>
      </c>
      <c r="AQ58" s="119">
        <f t="shared" si="4"/>
        <v>0</v>
      </c>
      <c r="AR58" s="119">
        <f t="shared" si="4"/>
        <v>0</v>
      </c>
      <c r="AS58" s="119">
        <f t="shared" si="4"/>
        <v>0</v>
      </c>
      <c r="AT58" s="119">
        <f t="shared" si="4"/>
        <v>0</v>
      </c>
      <c r="AU58" s="119">
        <f t="shared" si="4"/>
        <v>0</v>
      </c>
      <c r="AV58" s="119">
        <f t="shared" si="4"/>
        <v>0</v>
      </c>
      <c r="AW58" s="119">
        <f t="shared" si="4"/>
        <v>0</v>
      </c>
      <c r="AX58" s="119">
        <f t="shared" si="4"/>
        <v>0</v>
      </c>
      <c r="AY58" s="119">
        <f t="shared" si="4"/>
        <v>0</v>
      </c>
      <c r="AZ58" s="119">
        <f t="shared" si="4"/>
        <v>0</v>
      </c>
      <c r="BA58" s="119">
        <f t="shared" si="4"/>
        <v>0</v>
      </c>
      <c r="BB58" s="119">
        <f t="shared" si="4"/>
        <v>0</v>
      </c>
      <c r="BC58" s="119">
        <f t="shared" si="4"/>
        <v>0</v>
      </c>
      <c r="BD58" s="119">
        <f t="shared" si="4"/>
        <v>0</v>
      </c>
      <c r="BE58" s="119">
        <f t="shared" si="4"/>
        <v>0</v>
      </c>
      <c r="BF58" s="119">
        <f t="shared" si="4"/>
        <v>0</v>
      </c>
      <c r="BG58" s="59" t="s">
        <v>2</v>
      </c>
      <c r="BH58" s="62"/>
      <c r="BI58" s="62"/>
      <c r="BJ58" s="62"/>
      <c r="BK58" s="62"/>
      <c r="BL58" s="62"/>
      <c r="BM58" s="62"/>
      <c r="BN58" s="62"/>
      <c r="BO58" s="62"/>
      <c r="BP58" s="230" t="str">
        <f t="shared" si="2"/>
        <v>**</v>
      </c>
      <c r="BQ58" s="231">
        <f>IF(BP58="","",COUNTIF(特定市町村確認用!D:D,事業実施条件確認シート!BP58))</f>
        <v>760</v>
      </c>
      <c r="BR58" s="231"/>
    </row>
    <row r="59" spans="2:70" x14ac:dyDescent="0.4">
      <c r="B59" s="120">
        <v>41</v>
      </c>
      <c r="C59" s="4"/>
      <c r="D59" s="4"/>
      <c r="E59" s="4"/>
      <c r="F59" s="4"/>
      <c r="G59" s="4"/>
      <c r="H59" s="4"/>
      <c r="I59" s="27" t="str">
        <f t="shared" si="3"/>
        <v/>
      </c>
      <c r="J59" s="5"/>
      <c r="K59" s="110" t="str">
        <f t="shared" ref="K59" si="5">IF(SUM(L59:M59)=0,"",SUM(L59:M59))</f>
        <v/>
      </c>
      <c r="L59" s="111"/>
      <c r="M59" s="112"/>
      <c r="N59" s="3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59" t="s">
        <v>2</v>
      </c>
      <c r="BH59" s="62"/>
      <c r="BI59" s="62"/>
      <c r="BP59" s="230" t="str">
        <f t="shared" si="2"/>
        <v/>
      </c>
      <c r="BQ59" s="231" t="str">
        <f>IF(BP59="","",COUNTIF(特定市町村確認用!D:D,事業実施条件確認シート!BP59))</f>
        <v/>
      </c>
      <c r="BR59" s="230"/>
    </row>
    <row r="60" spans="2:70" x14ac:dyDescent="0.4">
      <c r="B60" s="120">
        <v>42</v>
      </c>
      <c r="C60" s="4"/>
      <c r="D60" s="4"/>
      <c r="E60" s="4"/>
      <c r="F60" s="4"/>
      <c r="G60" s="4"/>
      <c r="H60" s="4"/>
      <c r="I60" s="27" t="str">
        <f t="shared" si="3"/>
        <v/>
      </c>
      <c r="J60" s="5"/>
      <c r="K60" s="113"/>
      <c r="L60" s="114"/>
      <c r="M60" s="115"/>
      <c r="N60" s="3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59" t="s">
        <v>2</v>
      </c>
      <c r="BH60" s="62"/>
      <c r="BI60" s="62"/>
      <c r="BP60" s="230" t="str">
        <f t="shared" si="2"/>
        <v/>
      </c>
      <c r="BQ60" s="231" t="str">
        <f>IF(BP60="","",COUNTIF(特定市町村確認用!D:D,事業実施条件確認シート!BP60))</f>
        <v/>
      </c>
      <c r="BR60" s="231"/>
    </row>
    <row r="61" spans="2:70" x14ac:dyDescent="0.4">
      <c r="B61" s="120">
        <v>43</v>
      </c>
      <c r="C61" s="4"/>
      <c r="D61" s="4"/>
      <c r="E61" s="4"/>
      <c r="F61" s="4"/>
      <c r="G61" s="4"/>
      <c r="H61" s="4"/>
      <c r="I61" s="27" t="str">
        <f t="shared" si="3"/>
        <v/>
      </c>
      <c r="J61" s="5"/>
      <c r="K61" s="113"/>
      <c r="L61" s="114"/>
      <c r="M61" s="115"/>
      <c r="N61" s="3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59" t="s">
        <v>2</v>
      </c>
      <c r="BH61" s="62"/>
      <c r="BI61" s="62"/>
      <c r="BP61" s="230" t="str">
        <f t="shared" si="2"/>
        <v/>
      </c>
      <c r="BQ61" s="231" t="str">
        <f>IF(BP61="","",COUNTIF(特定市町村確認用!D:D,事業実施条件確認シート!BP61))</f>
        <v/>
      </c>
      <c r="BR61" s="231"/>
    </row>
    <row r="62" spans="2:70" x14ac:dyDescent="0.4">
      <c r="B62" s="120">
        <v>44</v>
      </c>
      <c r="C62" s="4"/>
      <c r="D62" s="4"/>
      <c r="E62" s="4"/>
      <c r="F62" s="4"/>
      <c r="G62" s="4"/>
      <c r="H62" s="4"/>
      <c r="I62" s="27" t="str">
        <f t="shared" si="3"/>
        <v/>
      </c>
      <c r="J62" s="5"/>
      <c r="K62" s="113"/>
      <c r="L62" s="114"/>
      <c r="M62" s="115"/>
      <c r="N62" s="3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59" t="s">
        <v>2</v>
      </c>
      <c r="BH62" s="62"/>
      <c r="BI62" s="62"/>
      <c r="BP62" s="230" t="str">
        <f t="shared" si="2"/>
        <v/>
      </c>
      <c r="BQ62" s="231" t="str">
        <f>IF(BP62="","",COUNTIF(特定市町村確認用!D:D,事業実施条件確認シート!BP62))</f>
        <v/>
      </c>
      <c r="BR62" s="231"/>
    </row>
    <row r="63" spans="2:70" x14ac:dyDescent="0.4">
      <c r="B63" s="120">
        <v>45</v>
      </c>
      <c r="C63" s="4"/>
      <c r="D63" s="4"/>
      <c r="E63" s="4"/>
      <c r="F63" s="4"/>
      <c r="G63" s="4"/>
      <c r="H63" s="4"/>
      <c r="I63" s="27" t="str">
        <f t="shared" si="3"/>
        <v/>
      </c>
      <c r="J63" s="5"/>
      <c r="K63" s="113"/>
      <c r="L63" s="114"/>
      <c r="M63" s="115"/>
      <c r="N63" s="3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59" t="s">
        <v>2</v>
      </c>
      <c r="BH63" s="62"/>
      <c r="BI63" s="62"/>
      <c r="BP63" s="230" t="str">
        <f t="shared" si="2"/>
        <v/>
      </c>
      <c r="BQ63" s="231" t="str">
        <f>IF(BP63="","",COUNTIF(特定市町村確認用!D:D,事業実施条件確認シート!BP63))</f>
        <v/>
      </c>
      <c r="BR63" s="231"/>
    </row>
    <row r="64" spans="2:70" x14ac:dyDescent="0.4">
      <c r="B64" s="120">
        <v>46</v>
      </c>
      <c r="C64" s="4"/>
      <c r="D64" s="4"/>
      <c r="E64" s="4"/>
      <c r="F64" s="4"/>
      <c r="G64" s="4"/>
      <c r="H64" s="4"/>
      <c r="I64" s="27" t="str">
        <f t="shared" si="3"/>
        <v/>
      </c>
      <c r="J64" s="5"/>
      <c r="K64" s="113"/>
      <c r="L64" s="114"/>
      <c r="M64" s="115"/>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59" t="s">
        <v>2</v>
      </c>
      <c r="BP64" s="230" t="str">
        <f t="shared" si="2"/>
        <v/>
      </c>
      <c r="BQ64" s="231" t="str">
        <f>IF(BP64="","",COUNTIF(特定市町村確認用!D:D,事業実施条件確認シート!BP64))</f>
        <v/>
      </c>
      <c r="BR64" s="231"/>
    </row>
    <row r="65" spans="2:70" x14ac:dyDescent="0.4">
      <c r="B65" s="120">
        <v>47</v>
      </c>
      <c r="C65" s="4"/>
      <c r="D65" s="4"/>
      <c r="E65" s="4"/>
      <c r="F65" s="4"/>
      <c r="G65" s="4"/>
      <c r="H65" s="4"/>
      <c r="I65" s="27" t="str">
        <f t="shared" si="3"/>
        <v/>
      </c>
      <c r="J65" s="5"/>
      <c r="K65" s="113"/>
      <c r="L65" s="114"/>
      <c r="M65" s="115"/>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59" t="s">
        <v>2</v>
      </c>
      <c r="BP65" s="230" t="str">
        <f t="shared" si="2"/>
        <v/>
      </c>
      <c r="BQ65" s="231" t="str">
        <f>IF(BP65="","",COUNTIF(特定市町村確認用!D:D,事業実施条件確認シート!BP65))</f>
        <v/>
      </c>
      <c r="BR65" s="231"/>
    </row>
    <row r="66" spans="2:70" x14ac:dyDescent="0.4">
      <c r="B66" s="120">
        <v>48</v>
      </c>
      <c r="C66" s="4"/>
      <c r="D66" s="4"/>
      <c r="E66" s="4"/>
      <c r="F66" s="4"/>
      <c r="G66" s="4"/>
      <c r="H66" s="4"/>
      <c r="I66" s="27" t="str">
        <f t="shared" si="3"/>
        <v/>
      </c>
      <c r="J66" s="5"/>
      <c r="K66" s="113"/>
      <c r="L66" s="114"/>
      <c r="M66" s="115"/>
      <c r="N66" s="3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59" t="s">
        <v>2</v>
      </c>
      <c r="BP66" s="230" t="str">
        <f t="shared" si="2"/>
        <v/>
      </c>
      <c r="BQ66" s="231" t="str">
        <f>IF(BP66="","",COUNTIF(特定市町村確認用!D:D,事業実施条件確認シート!BP66))</f>
        <v/>
      </c>
      <c r="BR66" s="231"/>
    </row>
    <row r="67" spans="2:70" x14ac:dyDescent="0.4">
      <c r="B67" s="120">
        <v>49</v>
      </c>
      <c r="C67" s="4"/>
      <c r="D67" s="4"/>
      <c r="E67" s="4"/>
      <c r="F67" s="4"/>
      <c r="G67" s="4"/>
      <c r="H67" s="4"/>
      <c r="I67" s="27" t="str">
        <f t="shared" si="3"/>
        <v/>
      </c>
      <c r="J67" s="5"/>
      <c r="K67" s="113"/>
      <c r="L67" s="114"/>
      <c r="M67" s="115"/>
      <c r="N67" s="3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59" t="s">
        <v>2</v>
      </c>
      <c r="BP67" s="230" t="str">
        <f t="shared" si="2"/>
        <v/>
      </c>
      <c r="BQ67" s="231" t="str">
        <f>IF(BP67="","",COUNTIF(特定市町村確認用!D:D,事業実施条件確認シート!BP67))</f>
        <v/>
      </c>
      <c r="BR67" s="231"/>
    </row>
    <row r="68" spans="2:70" x14ac:dyDescent="0.4">
      <c r="B68" s="120">
        <v>50</v>
      </c>
      <c r="C68" s="4"/>
      <c r="D68" s="4"/>
      <c r="E68" s="4"/>
      <c r="F68" s="4"/>
      <c r="G68" s="4"/>
      <c r="H68" s="4"/>
      <c r="I68" s="27" t="str">
        <f t="shared" si="3"/>
        <v/>
      </c>
      <c r="J68" s="5"/>
      <c r="K68" s="113"/>
      <c r="L68" s="114"/>
      <c r="M68" s="115"/>
      <c r="N68" s="3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59" t="s">
        <v>2</v>
      </c>
      <c r="BP68" s="230" t="str">
        <f t="shared" si="2"/>
        <v/>
      </c>
      <c r="BQ68" s="231" t="str">
        <f>IF(BP68="","",COUNTIF(特定市町村確認用!D:D,事業実施条件確認シート!BP68))</f>
        <v/>
      </c>
      <c r="BR68" s="231"/>
    </row>
    <row r="69" spans="2:70" x14ac:dyDescent="0.4">
      <c r="B69" s="120">
        <v>51</v>
      </c>
      <c r="C69" s="4"/>
      <c r="D69" s="4"/>
      <c r="E69" s="4"/>
      <c r="F69" s="4"/>
      <c r="G69" s="4"/>
      <c r="H69" s="4"/>
      <c r="I69" s="27" t="str">
        <f t="shared" si="3"/>
        <v/>
      </c>
      <c r="J69" s="5"/>
      <c r="K69" s="113"/>
      <c r="L69" s="114"/>
      <c r="M69" s="115"/>
      <c r="N69" s="3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59" t="s">
        <v>2</v>
      </c>
      <c r="BP69" s="230" t="str">
        <f t="shared" si="2"/>
        <v/>
      </c>
      <c r="BQ69" s="231" t="str">
        <f>IF(BP69="","",COUNTIF(特定市町村確認用!D:D,事業実施条件確認シート!BP69))</f>
        <v/>
      </c>
      <c r="BR69" s="231"/>
    </row>
    <row r="70" spans="2:70" x14ac:dyDescent="0.4">
      <c r="B70" s="120">
        <v>52</v>
      </c>
      <c r="C70" s="4"/>
      <c r="D70" s="4"/>
      <c r="E70" s="4"/>
      <c r="F70" s="4"/>
      <c r="G70" s="4"/>
      <c r="H70" s="4"/>
      <c r="I70" s="27" t="str">
        <f t="shared" si="3"/>
        <v/>
      </c>
      <c r="J70" s="5"/>
      <c r="K70" s="113"/>
      <c r="L70" s="114"/>
      <c r="M70" s="115"/>
      <c r="N70" s="3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59" t="s">
        <v>2</v>
      </c>
      <c r="BP70" s="230" t="str">
        <f t="shared" si="2"/>
        <v/>
      </c>
      <c r="BQ70" s="231" t="str">
        <f>IF(BP70="","",COUNTIF(特定市町村確認用!D:D,事業実施条件確認シート!BP70))</f>
        <v/>
      </c>
      <c r="BR70" s="231"/>
    </row>
    <row r="71" spans="2:70" x14ac:dyDescent="0.4">
      <c r="B71" s="120">
        <v>53</v>
      </c>
      <c r="C71" s="4"/>
      <c r="D71" s="4"/>
      <c r="E71" s="4"/>
      <c r="F71" s="4"/>
      <c r="G71" s="4"/>
      <c r="H71" s="4"/>
      <c r="I71" s="27" t="str">
        <f t="shared" si="3"/>
        <v/>
      </c>
      <c r="J71" s="5"/>
      <c r="K71" s="113"/>
      <c r="L71" s="114"/>
      <c r="M71" s="115"/>
      <c r="N71" s="3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59" t="s">
        <v>2</v>
      </c>
      <c r="BP71" s="230" t="str">
        <f t="shared" si="2"/>
        <v/>
      </c>
      <c r="BQ71" s="231" t="str">
        <f>IF(BP71="","",COUNTIF(特定市町村確認用!D:D,事業実施条件確認シート!BP71))</f>
        <v/>
      </c>
      <c r="BR71" s="231"/>
    </row>
    <row r="72" spans="2:70" x14ac:dyDescent="0.4">
      <c r="B72" s="120">
        <v>54</v>
      </c>
      <c r="C72" s="4"/>
      <c r="D72" s="4"/>
      <c r="E72" s="4"/>
      <c r="F72" s="4"/>
      <c r="G72" s="4"/>
      <c r="H72" s="4"/>
      <c r="I72" s="27" t="str">
        <f t="shared" si="3"/>
        <v/>
      </c>
      <c r="J72" s="5"/>
      <c r="K72" s="113"/>
      <c r="L72" s="114"/>
      <c r="M72" s="115"/>
      <c r="N72" s="3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59" t="s">
        <v>2</v>
      </c>
      <c r="BP72" s="230" t="str">
        <f t="shared" si="2"/>
        <v/>
      </c>
      <c r="BQ72" s="231" t="str">
        <f>IF(BP72="","",COUNTIF(特定市町村確認用!D:D,事業実施条件確認シート!BP72))</f>
        <v/>
      </c>
      <c r="BR72" s="231"/>
    </row>
    <row r="73" spans="2:70" x14ac:dyDescent="0.4">
      <c r="B73" s="120">
        <v>55</v>
      </c>
      <c r="C73" s="4"/>
      <c r="D73" s="4"/>
      <c r="E73" s="4"/>
      <c r="F73" s="4"/>
      <c r="G73" s="4"/>
      <c r="H73" s="4"/>
      <c r="I73" s="27" t="str">
        <f t="shared" si="3"/>
        <v/>
      </c>
      <c r="J73" s="5"/>
      <c r="K73" s="113"/>
      <c r="L73" s="114"/>
      <c r="M73" s="115"/>
      <c r="N73" s="3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59" t="s">
        <v>2</v>
      </c>
      <c r="BP73" s="230" t="str">
        <f t="shared" si="2"/>
        <v/>
      </c>
      <c r="BQ73" s="231" t="str">
        <f>IF(BP73="","",COUNTIF(特定市町村確認用!D:D,事業実施条件確認シート!BP73))</f>
        <v/>
      </c>
      <c r="BR73" s="231"/>
    </row>
    <row r="74" spans="2:70" x14ac:dyDescent="0.4">
      <c r="B74" s="120">
        <v>56</v>
      </c>
      <c r="C74" s="4"/>
      <c r="D74" s="4"/>
      <c r="E74" s="4"/>
      <c r="F74" s="4"/>
      <c r="G74" s="4"/>
      <c r="H74" s="4"/>
      <c r="I74" s="27" t="str">
        <f t="shared" si="3"/>
        <v/>
      </c>
      <c r="J74" s="5"/>
      <c r="K74" s="113"/>
      <c r="L74" s="114"/>
      <c r="M74" s="115"/>
      <c r="N74" s="3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59" t="s">
        <v>2</v>
      </c>
      <c r="BP74" s="230" t="str">
        <f t="shared" si="2"/>
        <v/>
      </c>
      <c r="BQ74" s="231" t="str">
        <f>IF(BP74="","",COUNTIF(特定市町村確認用!D:D,事業実施条件確認シート!BP74))</f>
        <v/>
      </c>
      <c r="BR74" s="231"/>
    </row>
    <row r="75" spans="2:70" x14ac:dyDescent="0.4">
      <c r="B75" s="120">
        <v>57</v>
      </c>
      <c r="C75" s="4"/>
      <c r="D75" s="4"/>
      <c r="E75" s="4"/>
      <c r="F75" s="4"/>
      <c r="G75" s="4"/>
      <c r="H75" s="4"/>
      <c r="I75" s="27" t="str">
        <f t="shared" si="3"/>
        <v/>
      </c>
      <c r="J75" s="5"/>
      <c r="K75" s="113"/>
      <c r="L75" s="114"/>
      <c r="M75" s="115"/>
      <c r="N75" s="3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59" t="s">
        <v>2</v>
      </c>
      <c r="BP75" s="230" t="str">
        <f t="shared" si="2"/>
        <v/>
      </c>
      <c r="BQ75" s="231" t="str">
        <f>IF(BP75="","",COUNTIF(特定市町村確認用!D:D,事業実施条件確認シート!BP75))</f>
        <v/>
      </c>
      <c r="BR75" s="231"/>
    </row>
    <row r="76" spans="2:70" x14ac:dyDescent="0.4">
      <c r="B76" s="120">
        <v>58</v>
      </c>
      <c r="C76" s="4"/>
      <c r="D76" s="4"/>
      <c r="E76" s="4"/>
      <c r="F76" s="4"/>
      <c r="G76" s="4"/>
      <c r="H76" s="4"/>
      <c r="I76" s="27" t="str">
        <f t="shared" si="3"/>
        <v/>
      </c>
      <c r="J76" s="5"/>
      <c r="K76" s="113"/>
      <c r="L76" s="114"/>
      <c r="M76" s="115"/>
      <c r="N76" s="3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59" t="s">
        <v>2</v>
      </c>
      <c r="BP76" s="230" t="str">
        <f t="shared" si="2"/>
        <v/>
      </c>
      <c r="BQ76" s="231" t="str">
        <f>IF(BP76="","",COUNTIF(特定市町村確認用!D:D,事業実施条件確認シート!BP76))</f>
        <v/>
      </c>
      <c r="BR76" s="231"/>
    </row>
    <row r="77" spans="2:70" x14ac:dyDescent="0.4">
      <c r="B77" s="120">
        <v>59</v>
      </c>
      <c r="C77" s="4"/>
      <c r="D77" s="4"/>
      <c r="E77" s="4"/>
      <c r="F77" s="4"/>
      <c r="G77" s="4"/>
      <c r="H77" s="4"/>
      <c r="I77" s="27" t="str">
        <f t="shared" si="3"/>
        <v/>
      </c>
      <c r="J77" s="5"/>
      <c r="K77" s="113"/>
      <c r="L77" s="114"/>
      <c r="M77" s="115"/>
      <c r="N77" s="3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59" t="s">
        <v>2</v>
      </c>
      <c r="BP77" s="230" t="str">
        <f t="shared" si="2"/>
        <v/>
      </c>
      <c r="BQ77" s="231" t="str">
        <f>IF(BP77="","",COUNTIF(特定市町村確認用!D:D,事業実施条件確認シート!BP77))</f>
        <v/>
      </c>
      <c r="BR77" s="231"/>
    </row>
    <row r="78" spans="2:70" x14ac:dyDescent="0.4">
      <c r="B78" s="120">
        <v>60</v>
      </c>
      <c r="C78" s="4"/>
      <c r="D78" s="4"/>
      <c r="E78" s="4"/>
      <c r="F78" s="4"/>
      <c r="G78" s="4"/>
      <c r="H78" s="4"/>
      <c r="I78" s="27" t="str">
        <f t="shared" si="3"/>
        <v/>
      </c>
      <c r="J78" s="5"/>
      <c r="K78" s="113"/>
      <c r="L78" s="114"/>
      <c r="M78" s="115"/>
      <c r="N78" s="3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59" t="s">
        <v>2</v>
      </c>
      <c r="BP78" s="230" t="str">
        <f t="shared" si="2"/>
        <v/>
      </c>
      <c r="BQ78" s="231" t="str">
        <f>IF(BP78="","",COUNTIF(特定市町村確認用!D:D,事業実施条件確認シート!BP78))</f>
        <v/>
      </c>
      <c r="BR78" s="231"/>
    </row>
    <row r="79" spans="2:70" x14ac:dyDescent="0.4">
      <c r="B79" s="120">
        <v>61</v>
      </c>
      <c r="C79" s="4"/>
      <c r="D79" s="4"/>
      <c r="E79" s="4"/>
      <c r="F79" s="4"/>
      <c r="G79" s="4"/>
      <c r="H79" s="4"/>
      <c r="I79" s="27" t="str">
        <f t="shared" si="3"/>
        <v/>
      </c>
      <c r="J79" s="5"/>
      <c r="K79" s="113"/>
      <c r="L79" s="114"/>
      <c r="M79" s="115"/>
      <c r="N79" s="3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59" t="s">
        <v>2</v>
      </c>
      <c r="BP79" s="230" t="str">
        <f t="shared" si="2"/>
        <v/>
      </c>
      <c r="BQ79" s="231" t="str">
        <f>IF(BP79="","",COUNTIF(特定市町村確認用!D:D,事業実施条件確認シート!BP79))</f>
        <v/>
      </c>
      <c r="BR79" s="231"/>
    </row>
    <row r="80" spans="2:70" x14ac:dyDescent="0.4">
      <c r="B80" s="120">
        <v>62</v>
      </c>
      <c r="C80" s="4"/>
      <c r="D80" s="4"/>
      <c r="E80" s="4"/>
      <c r="F80" s="4"/>
      <c r="G80" s="4"/>
      <c r="H80" s="4"/>
      <c r="I80" s="27" t="str">
        <f t="shared" si="3"/>
        <v/>
      </c>
      <c r="J80" s="5"/>
      <c r="K80" s="113"/>
      <c r="L80" s="114"/>
      <c r="M80" s="115"/>
      <c r="N80" s="3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59" t="s">
        <v>2</v>
      </c>
      <c r="BP80" s="230" t="str">
        <f t="shared" si="2"/>
        <v/>
      </c>
      <c r="BQ80" s="231" t="str">
        <f>IF(BP80="","",COUNTIF(特定市町村確認用!D:D,事業実施条件確認シート!BP80))</f>
        <v/>
      </c>
      <c r="BR80" s="231"/>
    </row>
    <row r="81" spans="2:70" x14ac:dyDescent="0.4">
      <c r="B81" s="120">
        <v>63</v>
      </c>
      <c r="C81" s="4"/>
      <c r="D81" s="4"/>
      <c r="E81" s="4"/>
      <c r="F81" s="4"/>
      <c r="G81" s="4"/>
      <c r="H81" s="4"/>
      <c r="I81" s="27" t="str">
        <f t="shared" si="3"/>
        <v/>
      </c>
      <c r="J81" s="5"/>
      <c r="K81" s="113"/>
      <c r="L81" s="114"/>
      <c r="M81" s="115"/>
      <c r="N81" s="3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59" t="s">
        <v>2</v>
      </c>
      <c r="BP81" s="230" t="str">
        <f t="shared" si="2"/>
        <v/>
      </c>
      <c r="BQ81" s="231" t="str">
        <f>IF(BP81="","",COUNTIF(特定市町村確認用!D:D,事業実施条件確認シート!BP81))</f>
        <v/>
      </c>
      <c r="BR81" s="231"/>
    </row>
    <row r="82" spans="2:70" x14ac:dyDescent="0.4">
      <c r="B82" s="120">
        <v>64</v>
      </c>
      <c r="C82" s="4"/>
      <c r="D82" s="4"/>
      <c r="E82" s="4"/>
      <c r="F82" s="4"/>
      <c r="G82" s="4"/>
      <c r="H82" s="4"/>
      <c r="I82" s="27" t="str">
        <f t="shared" si="3"/>
        <v/>
      </c>
      <c r="J82" s="5"/>
      <c r="K82" s="113"/>
      <c r="L82" s="114"/>
      <c r="M82" s="115"/>
      <c r="N82" s="3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59" t="s">
        <v>2</v>
      </c>
      <c r="BP82" s="230" t="str">
        <f t="shared" ref="BP82:BP145" si="6">F82&amp;G82</f>
        <v/>
      </c>
      <c r="BQ82" s="231" t="str">
        <f>IF(BP82="","",COUNTIF(特定市町村確認用!D:D,事業実施条件確認シート!BP82))</f>
        <v/>
      </c>
      <c r="BR82" s="231"/>
    </row>
    <row r="83" spans="2:70" x14ac:dyDescent="0.4">
      <c r="B83" s="120">
        <v>65</v>
      </c>
      <c r="C83" s="4"/>
      <c r="D83" s="4"/>
      <c r="E83" s="4"/>
      <c r="F83" s="4"/>
      <c r="G83" s="4"/>
      <c r="H83" s="4"/>
      <c r="I83" s="27" t="str">
        <f t="shared" ref="I83:I98" si="7">IF(BQ83=VALUE(1),"該当","")</f>
        <v/>
      </c>
      <c r="J83" s="5"/>
      <c r="K83" s="113"/>
      <c r="L83" s="114"/>
      <c r="M83" s="115"/>
      <c r="N83" s="3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59" t="s">
        <v>2</v>
      </c>
      <c r="BP83" s="230" t="str">
        <f t="shared" si="6"/>
        <v/>
      </c>
      <c r="BQ83" s="231" t="str">
        <f>IF(BP83="","",COUNTIF(特定市町村確認用!D:D,事業実施条件確認シート!BP83))</f>
        <v/>
      </c>
      <c r="BR83" s="231"/>
    </row>
    <row r="84" spans="2:70" x14ac:dyDescent="0.4">
      <c r="B84" s="120">
        <v>66</v>
      </c>
      <c r="C84" s="4"/>
      <c r="D84" s="4"/>
      <c r="E84" s="4"/>
      <c r="F84" s="4"/>
      <c r="G84" s="4"/>
      <c r="H84" s="4"/>
      <c r="I84" s="27" t="str">
        <f t="shared" si="7"/>
        <v/>
      </c>
      <c r="J84" s="5"/>
      <c r="K84" s="113"/>
      <c r="L84" s="114"/>
      <c r="M84" s="115"/>
      <c r="N84" s="3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59" t="s">
        <v>2</v>
      </c>
      <c r="BP84" s="230" t="str">
        <f t="shared" si="6"/>
        <v/>
      </c>
      <c r="BQ84" s="231" t="str">
        <f>IF(BP84="","",COUNTIF(特定市町村確認用!D:D,事業実施条件確認シート!BP84))</f>
        <v/>
      </c>
      <c r="BR84" s="231"/>
    </row>
    <row r="85" spans="2:70" x14ac:dyDescent="0.4">
      <c r="B85" s="120">
        <v>67</v>
      </c>
      <c r="C85" s="4"/>
      <c r="D85" s="4"/>
      <c r="E85" s="4"/>
      <c r="F85" s="4"/>
      <c r="G85" s="4"/>
      <c r="H85" s="4"/>
      <c r="I85" s="27" t="str">
        <f t="shared" si="7"/>
        <v/>
      </c>
      <c r="J85" s="5"/>
      <c r="K85" s="113"/>
      <c r="L85" s="114"/>
      <c r="M85" s="115"/>
      <c r="N85" s="3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59" t="s">
        <v>2</v>
      </c>
      <c r="BP85" s="230" t="str">
        <f t="shared" si="6"/>
        <v/>
      </c>
      <c r="BQ85" s="231" t="str">
        <f>IF(BP85="","",COUNTIF(特定市町村確認用!D:D,事業実施条件確認シート!BP85))</f>
        <v/>
      </c>
      <c r="BR85" s="231"/>
    </row>
    <row r="86" spans="2:70" x14ac:dyDescent="0.4">
      <c r="B86" s="120">
        <v>68</v>
      </c>
      <c r="C86" s="4"/>
      <c r="D86" s="4"/>
      <c r="E86" s="4"/>
      <c r="F86" s="4"/>
      <c r="G86" s="4"/>
      <c r="H86" s="4"/>
      <c r="I86" s="27" t="str">
        <f t="shared" si="7"/>
        <v/>
      </c>
      <c r="J86" s="5"/>
      <c r="K86" s="113"/>
      <c r="L86" s="114"/>
      <c r="M86" s="115"/>
      <c r="N86" s="3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59" t="s">
        <v>2</v>
      </c>
      <c r="BP86" s="230" t="str">
        <f t="shared" si="6"/>
        <v/>
      </c>
      <c r="BQ86" s="231" t="str">
        <f>IF(BP86="","",COUNTIF(特定市町村確認用!D:D,事業実施条件確認シート!BP86))</f>
        <v/>
      </c>
      <c r="BR86" s="231"/>
    </row>
    <row r="87" spans="2:70" x14ac:dyDescent="0.4">
      <c r="B87" s="120">
        <v>69</v>
      </c>
      <c r="C87" s="4"/>
      <c r="D87" s="4"/>
      <c r="E87" s="4"/>
      <c r="F87" s="4"/>
      <c r="G87" s="4"/>
      <c r="H87" s="4"/>
      <c r="I87" s="27" t="str">
        <f t="shared" si="7"/>
        <v/>
      </c>
      <c r="J87" s="5"/>
      <c r="K87" s="113"/>
      <c r="L87" s="114"/>
      <c r="M87" s="115"/>
      <c r="N87" s="3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59" t="s">
        <v>2</v>
      </c>
      <c r="BP87" s="230" t="str">
        <f t="shared" si="6"/>
        <v/>
      </c>
      <c r="BQ87" s="231" t="str">
        <f>IF(BP87="","",COUNTIF(特定市町村確認用!D:D,事業実施条件確認シート!BP87))</f>
        <v/>
      </c>
      <c r="BR87" s="231"/>
    </row>
    <row r="88" spans="2:70" x14ac:dyDescent="0.4">
      <c r="B88" s="120">
        <v>70</v>
      </c>
      <c r="C88" s="4"/>
      <c r="D88" s="4"/>
      <c r="E88" s="4"/>
      <c r="F88" s="4"/>
      <c r="G88" s="4"/>
      <c r="H88" s="4"/>
      <c r="I88" s="27" t="str">
        <f t="shared" si="7"/>
        <v/>
      </c>
      <c r="J88" s="5"/>
      <c r="K88" s="113"/>
      <c r="L88" s="114"/>
      <c r="M88" s="115"/>
      <c r="N88" s="3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59" t="s">
        <v>2</v>
      </c>
      <c r="BP88" s="230" t="str">
        <f t="shared" si="6"/>
        <v/>
      </c>
      <c r="BQ88" s="231" t="str">
        <f>IF(BP88="","",COUNTIF(特定市町村確認用!D:D,事業実施条件確認シート!BP88))</f>
        <v/>
      </c>
      <c r="BR88" s="231"/>
    </row>
    <row r="89" spans="2:70" x14ac:dyDescent="0.4">
      <c r="B89" s="120">
        <v>71</v>
      </c>
      <c r="C89" s="4"/>
      <c r="D89" s="4"/>
      <c r="E89" s="4"/>
      <c r="F89" s="4"/>
      <c r="G89" s="4"/>
      <c r="H89" s="4"/>
      <c r="I89" s="27" t="str">
        <f t="shared" si="7"/>
        <v/>
      </c>
      <c r="J89" s="5"/>
      <c r="K89" s="113"/>
      <c r="L89" s="114"/>
      <c r="M89" s="115"/>
      <c r="N89" s="3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59" t="s">
        <v>2</v>
      </c>
      <c r="BP89" s="230" t="str">
        <f t="shared" si="6"/>
        <v/>
      </c>
      <c r="BQ89" s="231" t="str">
        <f>IF(BP89="","",COUNTIF(特定市町村確認用!D:D,事業実施条件確認シート!BP89))</f>
        <v/>
      </c>
      <c r="BR89" s="231"/>
    </row>
    <row r="90" spans="2:70" x14ac:dyDescent="0.4">
      <c r="B90" s="120">
        <v>72</v>
      </c>
      <c r="C90" s="4"/>
      <c r="D90" s="4"/>
      <c r="E90" s="4"/>
      <c r="F90" s="4"/>
      <c r="G90" s="4"/>
      <c r="H90" s="4"/>
      <c r="I90" s="27" t="str">
        <f t="shared" si="7"/>
        <v/>
      </c>
      <c r="J90" s="5"/>
      <c r="K90" s="113"/>
      <c r="L90" s="114"/>
      <c r="M90" s="115"/>
      <c r="N90" s="3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59" t="s">
        <v>2</v>
      </c>
      <c r="BP90" s="230" t="str">
        <f t="shared" si="6"/>
        <v/>
      </c>
      <c r="BQ90" s="231" t="str">
        <f>IF(BP90="","",COUNTIF(特定市町村確認用!D:D,事業実施条件確認シート!BP90))</f>
        <v/>
      </c>
      <c r="BR90" s="231"/>
    </row>
    <row r="91" spans="2:70" x14ac:dyDescent="0.4">
      <c r="B91" s="120">
        <v>73</v>
      </c>
      <c r="C91" s="4"/>
      <c r="D91" s="4"/>
      <c r="E91" s="4"/>
      <c r="F91" s="4"/>
      <c r="G91" s="4"/>
      <c r="H91" s="4"/>
      <c r="I91" s="27" t="str">
        <f t="shared" si="7"/>
        <v/>
      </c>
      <c r="J91" s="5"/>
      <c r="K91" s="113"/>
      <c r="L91" s="114"/>
      <c r="M91" s="115"/>
      <c r="N91" s="3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59" t="s">
        <v>2</v>
      </c>
      <c r="BP91" s="230" t="str">
        <f t="shared" si="6"/>
        <v/>
      </c>
      <c r="BQ91" s="231" t="str">
        <f>IF(BP91="","",COUNTIF(特定市町村確認用!D:D,事業実施条件確認シート!BP91))</f>
        <v/>
      </c>
      <c r="BR91" s="231"/>
    </row>
    <row r="92" spans="2:70" x14ac:dyDescent="0.4">
      <c r="B92" s="120">
        <v>74</v>
      </c>
      <c r="C92" s="4"/>
      <c r="D92" s="4"/>
      <c r="E92" s="4"/>
      <c r="F92" s="4"/>
      <c r="G92" s="4"/>
      <c r="H92" s="4"/>
      <c r="I92" s="27" t="str">
        <f t="shared" si="7"/>
        <v/>
      </c>
      <c r="J92" s="5"/>
      <c r="K92" s="113"/>
      <c r="L92" s="114"/>
      <c r="M92" s="115"/>
      <c r="N92" s="3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59" t="s">
        <v>2</v>
      </c>
      <c r="BP92" s="230" t="str">
        <f t="shared" si="6"/>
        <v/>
      </c>
      <c r="BQ92" s="231" t="str">
        <f>IF(BP92="","",COUNTIF(特定市町村確認用!D:D,事業実施条件確認シート!BP92))</f>
        <v/>
      </c>
      <c r="BR92" s="231"/>
    </row>
    <row r="93" spans="2:70" x14ac:dyDescent="0.4">
      <c r="B93" s="120">
        <v>75</v>
      </c>
      <c r="C93" s="4"/>
      <c r="D93" s="4"/>
      <c r="E93" s="4"/>
      <c r="F93" s="4"/>
      <c r="G93" s="4"/>
      <c r="H93" s="4"/>
      <c r="I93" s="27" t="str">
        <f t="shared" si="7"/>
        <v/>
      </c>
      <c r="J93" s="5"/>
      <c r="K93" s="113"/>
      <c r="L93" s="114"/>
      <c r="M93" s="115"/>
      <c r="N93" s="3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59" t="s">
        <v>2</v>
      </c>
      <c r="BP93" s="230" t="str">
        <f t="shared" si="6"/>
        <v/>
      </c>
      <c r="BQ93" s="231" t="str">
        <f>IF(BP93="","",COUNTIF(特定市町村確認用!D:D,事業実施条件確認シート!BP93))</f>
        <v/>
      </c>
      <c r="BR93" s="231"/>
    </row>
    <row r="94" spans="2:70" x14ac:dyDescent="0.4">
      <c r="B94" s="120">
        <v>76</v>
      </c>
      <c r="C94" s="4"/>
      <c r="D94" s="4"/>
      <c r="E94" s="4"/>
      <c r="F94" s="4"/>
      <c r="G94" s="4"/>
      <c r="H94" s="4"/>
      <c r="I94" s="27" t="str">
        <f t="shared" si="7"/>
        <v/>
      </c>
      <c r="J94" s="5"/>
      <c r="K94" s="113"/>
      <c r="L94" s="114"/>
      <c r="M94" s="115"/>
      <c r="N94" s="3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59" t="s">
        <v>2</v>
      </c>
      <c r="BP94" s="230" t="str">
        <f t="shared" si="6"/>
        <v/>
      </c>
      <c r="BQ94" s="231" t="str">
        <f>IF(BP94="","",COUNTIF(特定市町村確認用!D:D,事業実施条件確認シート!BP94))</f>
        <v/>
      </c>
      <c r="BR94" s="231"/>
    </row>
    <row r="95" spans="2:70" x14ac:dyDescent="0.4">
      <c r="B95" s="120">
        <v>77</v>
      </c>
      <c r="C95" s="4"/>
      <c r="D95" s="4"/>
      <c r="E95" s="4"/>
      <c r="F95" s="4"/>
      <c r="G95" s="4"/>
      <c r="H95" s="4"/>
      <c r="I95" s="27" t="str">
        <f t="shared" si="7"/>
        <v/>
      </c>
      <c r="J95" s="5"/>
      <c r="K95" s="113"/>
      <c r="L95" s="114"/>
      <c r="M95" s="115"/>
      <c r="N95" s="3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59" t="s">
        <v>2</v>
      </c>
      <c r="BP95" s="230" t="str">
        <f t="shared" si="6"/>
        <v/>
      </c>
      <c r="BQ95" s="231" t="str">
        <f>IF(BP95="","",COUNTIF(特定市町村確認用!D:D,事業実施条件確認シート!BP95))</f>
        <v/>
      </c>
      <c r="BR95" s="231"/>
    </row>
    <row r="96" spans="2:70" x14ac:dyDescent="0.4">
      <c r="B96" s="120">
        <v>78</v>
      </c>
      <c r="C96" s="4"/>
      <c r="D96" s="4"/>
      <c r="E96" s="4"/>
      <c r="F96" s="4"/>
      <c r="G96" s="4"/>
      <c r="H96" s="4"/>
      <c r="I96" s="27" t="str">
        <f t="shared" si="7"/>
        <v/>
      </c>
      <c r="J96" s="5"/>
      <c r="K96" s="113"/>
      <c r="L96" s="114"/>
      <c r="M96" s="115"/>
      <c r="N96" s="3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59" t="s">
        <v>2</v>
      </c>
      <c r="BP96" s="230" t="str">
        <f t="shared" si="6"/>
        <v/>
      </c>
      <c r="BQ96" s="231" t="str">
        <f>IF(BP96="","",COUNTIF(特定市町村確認用!D:D,事業実施条件確認シート!BP96))</f>
        <v/>
      </c>
      <c r="BR96" s="231"/>
    </row>
    <row r="97" spans="2:70" x14ac:dyDescent="0.4">
      <c r="B97" s="120">
        <v>79</v>
      </c>
      <c r="C97" s="4"/>
      <c r="D97" s="4"/>
      <c r="E97" s="4"/>
      <c r="F97" s="4"/>
      <c r="G97" s="4"/>
      <c r="H97" s="4"/>
      <c r="I97" s="27" t="str">
        <f t="shared" si="7"/>
        <v/>
      </c>
      <c r="J97" s="5"/>
      <c r="K97" s="113"/>
      <c r="L97" s="114"/>
      <c r="M97" s="115"/>
      <c r="N97" s="3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59" t="s">
        <v>2</v>
      </c>
      <c r="BP97" s="230" t="str">
        <f t="shared" si="6"/>
        <v/>
      </c>
      <c r="BQ97" s="231" t="str">
        <f>IF(BP97="","",COUNTIF(特定市町村確認用!D:D,事業実施条件確認シート!BP97))</f>
        <v/>
      </c>
      <c r="BR97" s="231"/>
    </row>
    <row r="98" spans="2:70" x14ac:dyDescent="0.4">
      <c r="B98" s="120">
        <v>80</v>
      </c>
      <c r="C98" s="4"/>
      <c r="D98" s="4"/>
      <c r="E98" s="4"/>
      <c r="F98" s="4"/>
      <c r="G98" s="4"/>
      <c r="H98" s="4"/>
      <c r="I98" s="27" t="str">
        <f t="shared" si="7"/>
        <v/>
      </c>
      <c r="J98" s="5"/>
      <c r="K98" s="116"/>
      <c r="L98" s="117"/>
      <c r="M98" s="118"/>
      <c r="N98" s="3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59" t="s">
        <v>2</v>
      </c>
      <c r="BP98" s="230" t="str">
        <f t="shared" si="6"/>
        <v/>
      </c>
      <c r="BQ98" s="231" t="str">
        <f>IF(BP98="","",COUNTIF(特定市町村確認用!D:D,事業実施条件確認シート!BP98))</f>
        <v/>
      </c>
      <c r="BR98" s="231"/>
    </row>
    <row r="99" spans="2:70" s="96" customFormat="1" x14ac:dyDescent="0.4">
      <c r="B99" s="108" t="s">
        <v>329</v>
      </c>
      <c r="C99" s="22"/>
      <c r="D99" s="22" t="s">
        <v>2</v>
      </c>
      <c r="E99" s="22" t="s">
        <v>2</v>
      </c>
      <c r="F99" s="22" t="s">
        <v>2</v>
      </c>
      <c r="G99" s="22" t="s">
        <v>2</v>
      </c>
      <c r="H99" s="22" t="s">
        <v>2</v>
      </c>
      <c r="I99" s="28" t="s">
        <v>2</v>
      </c>
      <c r="J99" s="22" t="s">
        <v>2</v>
      </c>
      <c r="K99" s="119">
        <f>L99+M99</f>
        <v>0</v>
      </c>
      <c r="L99" s="119">
        <f>SUM(O99+Q99+S99+U99+W99+Y99+AA99+AC99+AE99+AG99+AI99+AK99+AM99+AO99+AQ99+AS99+AU99+AW99+AY99+BA99+BC99+BE99)</f>
        <v>0</v>
      </c>
      <c r="M99" s="119">
        <f>SUM(P99+R99+T99+V99+X99+Z99+AB99+AD99+AF99+AH99+AJ99+AL99+AN99+AP99+AR99+AT99+AV99+AX99+AZ99+BB99+BD99+BF99)</f>
        <v>0</v>
      </c>
      <c r="N99" s="238">
        <f>SUM(N100:N139)</f>
        <v>0</v>
      </c>
      <c r="O99" s="119">
        <f>ROUNDDOWN(SUM(O100:O139),0)</f>
        <v>0</v>
      </c>
      <c r="P99" s="119">
        <f t="shared" ref="P99:BF99" si="8">ROUNDDOWN(SUM(P100:P139),0)</f>
        <v>0</v>
      </c>
      <c r="Q99" s="119">
        <f t="shared" si="8"/>
        <v>0</v>
      </c>
      <c r="R99" s="119">
        <f t="shared" si="8"/>
        <v>0</v>
      </c>
      <c r="S99" s="119">
        <f t="shared" si="8"/>
        <v>0</v>
      </c>
      <c r="T99" s="119">
        <f>ROUNDDOWN(SUM(T100:T139),0)</f>
        <v>0</v>
      </c>
      <c r="U99" s="119">
        <f t="shared" si="8"/>
        <v>0</v>
      </c>
      <c r="V99" s="119">
        <f t="shared" si="8"/>
        <v>0</v>
      </c>
      <c r="W99" s="119">
        <f t="shared" si="8"/>
        <v>0</v>
      </c>
      <c r="X99" s="119">
        <f t="shared" si="8"/>
        <v>0</v>
      </c>
      <c r="Y99" s="119">
        <f t="shared" si="8"/>
        <v>0</v>
      </c>
      <c r="Z99" s="119">
        <f t="shared" si="8"/>
        <v>0</v>
      </c>
      <c r="AA99" s="119">
        <f t="shared" si="8"/>
        <v>0</v>
      </c>
      <c r="AB99" s="119">
        <f t="shared" si="8"/>
        <v>0</v>
      </c>
      <c r="AC99" s="119">
        <f t="shared" si="8"/>
        <v>0</v>
      </c>
      <c r="AD99" s="119">
        <f t="shared" si="8"/>
        <v>0</v>
      </c>
      <c r="AE99" s="119">
        <f t="shared" si="8"/>
        <v>0</v>
      </c>
      <c r="AF99" s="119">
        <f t="shared" si="8"/>
        <v>0</v>
      </c>
      <c r="AG99" s="119">
        <f t="shared" si="8"/>
        <v>0</v>
      </c>
      <c r="AH99" s="119">
        <f t="shared" si="8"/>
        <v>0</v>
      </c>
      <c r="AI99" s="119">
        <f t="shared" si="8"/>
        <v>0</v>
      </c>
      <c r="AJ99" s="119">
        <f t="shared" si="8"/>
        <v>0</v>
      </c>
      <c r="AK99" s="119">
        <f t="shared" si="8"/>
        <v>0</v>
      </c>
      <c r="AL99" s="119">
        <f t="shared" si="8"/>
        <v>0</v>
      </c>
      <c r="AM99" s="119">
        <f t="shared" si="8"/>
        <v>0</v>
      </c>
      <c r="AN99" s="119">
        <f t="shared" si="8"/>
        <v>0</v>
      </c>
      <c r="AO99" s="119">
        <f t="shared" si="8"/>
        <v>0</v>
      </c>
      <c r="AP99" s="119">
        <f t="shared" si="8"/>
        <v>0</v>
      </c>
      <c r="AQ99" s="119">
        <f t="shared" si="8"/>
        <v>0</v>
      </c>
      <c r="AR99" s="119">
        <f t="shared" si="8"/>
        <v>0</v>
      </c>
      <c r="AS99" s="119">
        <f t="shared" si="8"/>
        <v>0</v>
      </c>
      <c r="AT99" s="119">
        <f t="shared" si="8"/>
        <v>0</v>
      </c>
      <c r="AU99" s="119">
        <f t="shared" si="8"/>
        <v>0</v>
      </c>
      <c r="AV99" s="119">
        <f t="shared" si="8"/>
        <v>0</v>
      </c>
      <c r="AW99" s="119">
        <f t="shared" si="8"/>
        <v>0</v>
      </c>
      <c r="AX99" s="119">
        <f t="shared" si="8"/>
        <v>0</v>
      </c>
      <c r="AY99" s="119">
        <f t="shared" si="8"/>
        <v>0</v>
      </c>
      <c r="AZ99" s="119">
        <f t="shared" si="8"/>
        <v>0</v>
      </c>
      <c r="BA99" s="119">
        <f t="shared" si="8"/>
        <v>0</v>
      </c>
      <c r="BB99" s="119">
        <f t="shared" si="8"/>
        <v>0</v>
      </c>
      <c r="BC99" s="119">
        <f t="shared" si="8"/>
        <v>0</v>
      </c>
      <c r="BD99" s="119">
        <f t="shared" si="8"/>
        <v>0</v>
      </c>
      <c r="BE99" s="119">
        <f t="shared" si="8"/>
        <v>0</v>
      </c>
      <c r="BF99" s="119">
        <f t="shared" si="8"/>
        <v>0</v>
      </c>
      <c r="BG99" s="59" t="s">
        <v>2</v>
      </c>
      <c r="BH99" s="61"/>
      <c r="BI99" s="61"/>
      <c r="BJ99" s="62"/>
      <c r="BK99" s="62"/>
      <c r="BL99" s="62"/>
      <c r="BM99" s="62"/>
      <c r="BN99" s="62"/>
      <c r="BO99" s="62"/>
      <c r="BP99" s="230" t="str">
        <f t="shared" si="6"/>
        <v>**</v>
      </c>
      <c r="BQ99" s="231">
        <f>IF(BP99="","",COUNTIF(特定市町村確認用!D:D,事業実施条件確認シート!BP99))</f>
        <v>760</v>
      </c>
      <c r="BR99" s="231"/>
    </row>
    <row r="100" spans="2:70" x14ac:dyDescent="0.4">
      <c r="B100" s="120">
        <v>81</v>
      </c>
      <c r="C100" s="4"/>
      <c r="D100" s="4"/>
      <c r="E100" s="4"/>
      <c r="F100" s="4"/>
      <c r="G100" s="4"/>
      <c r="H100" s="4"/>
      <c r="I100" s="29" t="str">
        <f t="shared" ref="I100:I139" si="9">IF(BQ100=VALUE(1),"該当","")</f>
        <v/>
      </c>
      <c r="J100" s="5"/>
      <c r="K100" s="110" t="str">
        <f t="shared" ref="K100" si="10">IF(SUM(L100:M100)=0,"",SUM(L100:M100))</f>
        <v/>
      </c>
      <c r="L100" s="111"/>
      <c r="M100" s="112"/>
      <c r="N100" s="3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59" t="s">
        <v>2</v>
      </c>
      <c r="BP100" s="230" t="str">
        <f t="shared" si="6"/>
        <v/>
      </c>
      <c r="BQ100" s="231" t="str">
        <f>IF(BP100="","",COUNTIF(特定市町村確認用!D:D,事業実施条件確認シート!BP100))</f>
        <v/>
      </c>
      <c r="BR100" s="230"/>
    </row>
    <row r="101" spans="2:70" x14ac:dyDescent="0.4">
      <c r="B101" s="120">
        <v>82</v>
      </c>
      <c r="C101" s="4"/>
      <c r="D101" s="4"/>
      <c r="E101" s="4"/>
      <c r="F101" s="4"/>
      <c r="G101" s="4"/>
      <c r="H101" s="4"/>
      <c r="I101" s="29" t="str">
        <f t="shared" si="9"/>
        <v/>
      </c>
      <c r="J101" s="5"/>
      <c r="K101" s="113"/>
      <c r="L101" s="114"/>
      <c r="M101" s="115"/>
      <c r="N101" s="3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59" t="s">
        <v>2</v>
      </c>
      <c r="BP101" s="230" t="str">
        <f t="shared" si="6"/>
        <v/>
      </c>
      <c r="BQ101" s="231" t="str">
        <f>IF(BP101="","",COUNTIF(特定市町村確認用!D:D,事業実施条件確認シート!BP101))</f>
        <v/>
      </c>
      <c r="BR101" s="231"/>
    </row>
    <row r="102" spans="2:70" x14ac:dyDescent="0.4">
      <c r="B102" s="120">
        <v>83</v>
      </c>
      <c r="C102" s="4"/>
      <c r="D102" s="4"/>
      <c r="E102" s="4"/>
      <c r="F102" s="4"/>
      <c r="G102" s="4"/>
      <c r="H102" s="4"/>
      <c r="I102" s="29" t="str">
        <f t="shared" si="9"/>
        <v/>
      </c>
      <c r="J102" s="5"/>
      <c r="K102" s="113"/>
      <c r="L102" s="114"/>
      <c r="M102" s="115"/>
      <c r="N102" s="3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59" t="s">
        <v>2</v>
      </c>
      <c r="BP102" s="230" t="str">
        <f t="shared" si="6"/>
        <v/>
      </c>
      <c r="BQ102" s="231" t="str">
        <f>IF(BP102="","",COUNTIF(特定市町村確認用!D:D,事業実施条件確認シート!BP102))</f>
        <v/>
      </c>
      <c r="BR102" s="231"/>
    </row>
    <row r="103" spans="2:70" x14ac:dyDescent="0.4">
      <c r="B103" s="120">
        <v>84</v>
      </c>
      <c r="C103" s="4"/>
      <c r="D103" s="4"/>
      <c r="E103" s="4"/>
      <c r="F103" s="4"/>
      <c r="G103" s="4"/>
      <c r="H103" s="4"/>
      <c r="I103" s="29" t="str">
        <f t="shared" si="9"/>
        <v/>
      </c>
      <c r="J103" s="5"/>
      <c r="K103" s="113"/>
      <c r="L103" s="114"/>
      <c r="M103" s="115"/>
      <c r="N103" s="3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59" t="s">
        <v>2</v>
      </c>
      <c r="BP103" s="230" t="str">
        <f t="shared" si="6"/>
        <v/>
      </c>
      <c r="BQ103" s="231" t="str">
        <f>IF(BP103="","",COUNTIF(特定市町村確認用!D:D,事業実施条件確認シート!BP103))</f>
        <v/>
      </c>
      <c r="BR103" s="231"/>
    </row>
    <row r="104" spans="2:70" x14ac:dyDescent="0.4">
      <c r="B104" s="120">
        <v>85</v>
      </c>
      <c r="C104" s="4"/>
      <c r="D104" s="4"/>
      <c r="E104" s="4"/>
      <c r="F104" s="4"/>
      <c r="G104" s="4"/>
      <c r="H104" s="4"/>
      <c r="I104" s="29" t="str">
        <f t="shared" si="9"/>
        <v/>
      </c>
      <c r="J104" s="5"/>
      <c r="K104" s="113"/>
      <c r="L104" s="114"/>
      <c r="M104" s="115"/>
      <c r="N104" s="3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59" t="s">
        <v>2</v>
      </c>
      <c r="BP104" s="230" t="str">
        <f t="shared" si="6"/>
        <v/>
      </c>
      <c r="BQ104" s="231" t="str">
        <f>IF(BP104="","",COUNTIF(特定市町村確認用!D:D,事業実施条件確認シート!BP104))</f>
        <v/>
      </c>
      <c r="BR104" s="231"/>
    </row>
    <row r="105" spans="2:70" x14ac:dyDescent="0.4">
      <c r="B105" s="120">
        <v>86</v>
      </c>
      <c r="C105" s="4"/>
      <c r="D105" s="4"/>
      <c r="E105" s="4"/>
      <c r="F105" s="4"/>
      <c r="G105" s="4"/>
      <c r="H105" s="4"/>
      <c r="I105" s="29" t="str">
        <f t="shared" si="9"/>
        <v/>
      </c>
      <c r="J105" s="5"/>
      <c r="K105" s="113"/>
      <c r="L105" s="114"/>
      <c r="M105" s="115"/>
      <c r="N105" s="3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59" t="s">
        <v>2</v>
      </c>
      <c r="BP105" s="230" t="str">
        <f t="shared" si="6"/>
        <v/>
      </c>
      <c r="BQ105" s="231" t="str">
        <f>IF(BP105="","",COUNTIF(特定市町村確認用!D:D,事業実施条件確認シート!BP105))</f>
        <v/>
      </c>
      <c r="BR105" s="231"/>
    </row>
    <row r="106" spans="2:70" x14ac:dyDescent="0.4">
      <c r="B106" s="120">
        <v>87</v>
      </c>
      <c r="C106" s="4"/>
      <c r="D106" s="4"/>
      <c r="E106" s="4"/>
      <c r="F106" s="4"/>
      <c r="G106" s="4"/>
      <c r="H106" s="4"/>
      <c r="I106" s="29" t="str">
        <f t="shared" si="9"/>
        <v/>
      </c>
      <c r="J106" s="5"/>
      <c r="K106" s="113"/>
      <c r="L106" s="114"/>
      <c r="M106" s="115"/>
      <c r="N106" s="3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59" t="s">
        <v>2</v>
      </c>
      <c r="BP106" s="230" t="str">
        <f t="shared" si="6"/>
        <v/>
      </c>
      <c r="BQ106" s="231" t="str">
        <f>IF(BP106="","",COUNTIF(特定市町村確認用!D:D,事業実施条件確認シート!BP106))</f>
        <v/>
      </c>
      <c r="BR106" s="231"/>
    </row>
    <row r="107" spans="2:70" x14ac:dyDescent="0.4">
      <c r="B107" s="120">
        <v>88</v>
      </c>
      <c r="C107" s="4"/>
      <c r="D107" s="4"/>
      <c r="E107" s="4"/>
      <c r="F107" s="4"/>
      <c r="G107" s="4"/>
      <c r="H107" s="4"/>
      <c r="I107" s="29" t="str">
        <f t="shared" si="9"/>
        <v/>
      </c>
      <c r="J107" s="5"/>
      <c r="K107" s="113"/>
      <c r="L107" s="114"/>
      <c r="M107" s="115"/>
      <c r="N107" s="3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59" t="s">
        <v>2</v>
      </c>
      <c r="BP107" s="230" t="str">
        <f t="shared" si="6"/>
        <v/>
      </c>
      <c r="BQ107" s="231" t="str">
        <f>IF(BP107="","",COUNTIF(特定市町村確認用!D:D,事業実施条件確認シート!BP107))</f>
        <v/>
      </c>
      <c r="BR107" s="231"/>
    </row>
    <row r="108" spans="2:70" x14ac:dyDescent="0.4">
      <c r="B108" s="120">
        <v>89</v>
      </c>
      <c r="C108" s="4"/>
      <c r="D108" s="4"/>
      <c r="E108" s="4"/>
      <c r="F108" s="4"/>
      <c r="G108" s="4"/>
      <c r="H108" s="4"/>
      <c r="I108" s="29" t="str">
        <f t="shared" si="9"/>
        <v/>
      </c>
      <c r="J108" s="5"/>
      <c r="K108" s="113"/>
      <c r="L108" s="114"/>
      <c r="M108" s="115"/>
      <c r="N108" s="3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59" t="s">
        <v>2</v>
      </c>
      <c r="BP108" s="230" t="str">
        <f t="shared" si="6"/>
        <v/>
      </c>
      <c r="BQ108" s="231" t="str">
        <f>IF(BP108="","",COUNTIF(特定市町村確認用!D:D,事業実施条件確認シート!BP108))</f>
        <v/>
      </c>
      <c r="BR108" s="231"/>
    </row>
    <row r="109" spans="2:70" x14ac:dyDescent="0.4">
      <c r="B109" s="120">
        <v>90</v>
      </c>
      <c r="C109" s="4"/>
      <c r="D109" s="4"/>
      <c r="E109" s="4"/>
      <c r="F109" s="4"/>
      <c r="G109" s="4"/>
      <c r="H109" s="4"/>
      <c r="I109" s="29" t="str">
        <f t="shared" si="9"/>
        <v/>
      </c>
      <c r="J109" s="5"/>
      <c r="K109" s="113"/>
      <c r="L109" s="114"/>
      <c r="M109" s="115"/>
      <c r="N109" s="3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59" t="s">
        <v>2</v>
      </c>
      <c r="BP109" s="230" t="str">
        <f t="shared" si="6"/>
        <v/>
      </c>
      <c r="BQ109" s="231" t="str">
        <f>IF(BP109="","",COUNTIF(特定市町村確認用!D:D,事業実施条件確認シート!BP109))</f>
        <v/>
      </c>
      <c r="BR109" s="231"/>
    </row>
    <row r="110" spans="2:70" x14ac:dyDescent="0.4">
      <c r="B110" s="120">
        <v>91</v>
      </c>
      <c r="C110" s="4"/>
      <c r="D110" s="4"/>
      <c r="E110" s="4"/>
      <c r="F110" s="4"/>
      <c r="G110" s="4"/>
      <c r="H110" s="4"/>
      <c r="I110" s="29" t="str">
        <f t="shared" si="9"/>
        <v/>
      </c>
      <c r="J110" s="5"/>
      <c r="K110" s="113"/>
      <c r="L110" s="114"/>
      <c r="M110" s="115"/>
      <c r="N110" s="3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59" t="s">
        <v>2</v>
      </c>
      <c r="BP110" s="230" t="str">
        <f t="shared" si="6"/>
        <v/>
      </c>
      <c r="BQ110" s="231" t="str">
        <f>IF(BP110="","",COUNTIF(特定市町村確認用!D:D,事業実施条件確認シート!BP110))</f>
        <v/>
      </c>
      <c r="BR110" s="231"/>
    </row>
    <row r="111" spans="2:70" x14ac:dyDescent="0.4">
      <c r="B111" s="120">
        <v>92</v>
      </c>
      <c r="C111" s="4"/>
      <c r="D111" s="4"/>
      <c r="E111" s="4"/>
      <c r="F111" s="4"/>
      <c r="G111" s="4"/>
      <c r="H111" s="4"/>
      <c r="I111" s="29" t="str">
        <f t="shared" si="9"/>
        <v/>
      </c>
      <c r="J111" s="5"/>
      <c r="K111" s="113"/>
      <c r="L111" s="114"/>
      <c r="M111" s="115"/>
      <c r="N111" s="3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59" t="s">
        <v>2</v>
      </c>
      <c r="BP111" s="230" t="str">
        <f t="shared" si="6"/>
        <v/>
      </c>
      <c r="BQ111" s="231" t="str">
        <f>IF(BP111="","",COUNTIF(特定市町村確認用!D:D,事業実施条件確認シート!BP111))</f>
        <v/>
      </c>
      <c r="BR111" s="231"/>
    </row>
    <row r="112" spans="2:70" x14ac:dyDescent="0.4">
      <c r="B112" s="120">
        <v>93</v>
      </c>
      <c r="C112" s="4"/>
      <c r="D112" s="4"/>
      <c r="E112" s="4"/>
      <c r="F112" s="4"/>
      <c r="G112" s="4"/>
      <c r="H112" s="4"/>
      <c r="I112" s="29" t="str">
        <f t="shared" si="9"/>
        <v/>
      </c>
      <c r="J112" s="5"/>
      <c r="K112" s="113"/>
      <c r="L112" s="114"/>
      <c r="M112" s="115"/>
      <c r="N112" s="3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59" t="s">
        <v>2</v>
      </c>
      <c r="BP112" s="230" t="str">
        <f t="shared" si="6"/>
        <v/>
      </c>
      <c r="BQ112" s="231" t="str">
        <f>IF(BP112="","",COUNTIF(特定市町村確認用!D:D,事業実施条件確認シート!BP112))</f>
        <v/>
      </c>
      <c r="BR112" s="231"/>
    </row>
    <row r="113" spans="2:70" x14ac:dyDescent="0.4">
      <c r="B113" s="120">
        <v>94</v>
      </c>
      <c r="C113" s="4"/>
      <c r="D113" s="4"/>
      <c r="E113" s="4"/>
      <c r="F113" s="4"/>
      <c r="G113" s="4"/>
      <c r="H113" s="4"/>
      <c r="I113" s="29" t="str">
        <f t="shared" si="9"/>
        <v/>
      </c>
      <c r="J113" s="5"/>
      <c r="K113" s="113"/>
      <c r="L113" s="114"/>
      <c r="M113" s="115"/>
      <c r="N113" s="3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59" t="s">
        <v>2</v>
      </c>
      <c r="BP113" s="230" t="str">
        <f t="shared" si="6"/>
        <v/>
      </c>
      <c r="BQ113" s="231" t="str">
        <f>IF(BP113="","",COUNTIF(特定市町村確認用!D:D,事業実施条件確認シート!BP113))</f>
        <v/>
      </c>
      <c r="BR113" s="231"/>
    </row>
    <row r="114" spans="2:70" x14ac:dyDescent="0.4">
      <c r="B114" s="120">
        <v>95</v>
      </c>
      <c r="C114" s="4"/>
      <c r="D114" s="4"/>
      <c r="E114" s="4"/>
      <c r="F114" s="4"/>
      <c r="G114" s="4"/>
      <c r="H114" s="4"/>
      <c r="I114" s="29" t="str">
        <f t="shared" si="9"/>
        <v/>
      </c>
      <c r="J114" s="5"/>
      <c r="K114" s="113"/>
      <c r="L114" s="114"/>
      <c r="M114" s="115"/>
      <c r="N114" s="3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59" t="s">
        <v>2</v>
      </c>
      <c r="BP114" s="230" t="str">
        <f t="shared" si="6"/>
        <v/>
      </c>
      <c r="BQ114" s="231" t="str">
        <f>IF(BP114="","",COUNTIF(特定市町村確認用!D:D,事業実施条件確認シート!BP114))</f>
        <v/>
      </c>
      <c r="BR114" s="231"/>
    </row>
    <row r="115" spans="2:70" x14ac:dyDescent="0.4">
      <c r="B115" s="120">
        <v>96</v>
      </c>
      <c r="C115" s="4"/>
      <c r="D115" s="4"/>
      <c r="E115" s="4"/>
      <c r="F115" s="4"/>
      <c r="G115" s="4"/>
      <c r="H115" s="4"/>
      <c r="I115" s="29" t="str">
        <f t="shared" si="9"/>
        <v/>
      </c>
      <c r="J115" s="5"/>
      <c r="K115" s="113"/>
      <c r="L115" s="114"/>
      <c r="M115" s="115"/>
      <c r="N115" s="3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59" t="s">
        <v>2</v>
      </c>
      <c r="BP115" s="230" t="str">
        <f t="shared" si="6"/>
        <v/>
      </c>
      <c r="BQ115" s="231" t="str">
        <f>IF(BP115="","",COUNTIF(特定市町村確認用!D:D,事業実施条件確認シート!BP115))</f>
        <v/>
      </c>
      <c r="BR115" s="231"/>
    </row>
    <row r="116" spans="2:70" x14ac:dyDescent="0.4">
      <c r="B116" s="120">
        <v>97</v>
      </c>
      <c r="C116" s="4"/>
      <c r="D116" s="4"/>
      <c r="E116" s="4"/>
      <c r="F116" s="4"/>
      <c r="G116" s="4"/>
      <c r="H116" s="4"/>
      <c r="I116" s="29" t="str">
        <f t="shared" si="9"/>
        <v/>
      </c>
      <c r="J116" s="5"/>
      <c r="K116" s="113"/>
      <c r="L116" s="114"/>
      <c r="M116" s="115"/>
      <c r="N116" s="3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59" t="s">
        <v>2</v>
      </c>
      <c r="BP116" s="230" t="str">
        <f t="shared" si="6"/>
        <v/>
      </c>
      <c r="BQ116" s="231" t="str">
        <f>IF(BP116="","",COUNTIF(特定市町村確認用!D:D,事業実施条件確認シート!BP116))</f>
        <v/>
      </c>
      <c r="BR116" s="231"/>
    </row>
    <row r="117" spans="2:70" x14ac:dyDescent="0.4">
      <c r="B117" s="120">
        <v>98</v>
      </c>
      <c r="C117" s="4"/>
      <c r="D117" s="4"/>
      <c r="E117" s="4"/>
      <c r="F117" s="4"/>
      <c r="G117" s="4"/>
      <c r="H117" s="4"/>
      <c r="I117" s="29" t="str">
        <f t="shared" si="9"/>
        <v/>
      </c>
      <c r="J117" s="5"/>
      <c r="K117" s="113"/>
      <c r="L117" s="114"/>
      <c r="M117" s="115"/>
      <c r="N117" s="3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59" t="s">
        <v>2</v>
      </c>
      <c r="BP117" s="230" t="str">
        <f t="shared" si="6"/>
        <v/>
      </c>
      <c r="BQ117" s="231" t="str">
        <f>IF(BP117="","",COUNTIF(特定市町村確認用!D:D,事業実施条件確認シート!BP117))</f>
        <v/>
      </c>
      <c r="BR117" s="231"/>
    </row>
    <row r="118" spans="2:70" x14ac:dyDescent="0.4">
      <c r="B118" s="120">
        <v>99</v>
      </c>
      <c r="C118" s="4"/>
      <c r="D118" s="4"/>
      <c r="E118" s="4"/>
      <c r="F118" s="4"/>
      <c r="G118" s="4"/>
      <c r="H118" s="4"/>
      <c r="I118" s="29" t="str">
        <f t="shared" si="9"/>
        <v/>
      </c>
      <c r="J118" s="5"/>
      <c r="K118" s="113"/>
      <c r="L118" s="114"/>
      <c r="M118" s="115"/>
      <c r="N118" s="3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59" t="s">
        <v>2</v>
      </c>
      <c r="BP118" s="230" t="str">
        <f t="shared" si="6"/>
        <v/>
      </c>
      <c r="BQ118" s="231" t="str">
        <f>IF(BP118="","",COUNTIF(特定市町村確認用!D:D,事業実施条件確認シート!BP118))</f>
        <v/>
      </c>
      <c r="BR118" s="231"/>
    </row>
    <row r="119" spans="2:70" x14ac:dyDescent="0.4">
      <c r="B119" s="120">
        <v>100</v>
      </c>
      <c r="C119" s="4"/>
      <c r="D119" s="4"/>
      <c r="E119" s="4"/>
      <c r="F119" s="4"/>
      <c r="G119" s="4"/>
      <c r="H119" s="4"/>
      <c r="I119" s="29" t="str">
        <f t="shared" si="9"/>
        <v/>
      </c>
      <c r="J119" s="5"/>
      <c r="K119" s="113"/>
      <c r="L119" s="114"/>
      <c r="M119" s="115"/>
      <c r="N119" s="3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59" t="s">
        <v>2</v>
      </c>
      <c r="BP119" s="230" t="str">
        <f t="shared" si="6"/>
        <v/>
      </c>
      <c r="BQ119" s="231" t="str">
        <f>IF(BP119="","",COUNTIF(特定市町村確認用!D:D,事業実施条件確認シート!BP119))</f>
        <v/>
      </c>
      <c r="BR119" s="231"/>
    </row>
    <row r="120" spans="2:70" x14ac:dyDescent="0.4">
      <c r="B120" s="120">
        <v>101</v>
      </c>
      <c r="C120" s="4"/>
      <c r="D120" s="4"/>
      <c r="E120" s="4"/>
      <c r="F120" s="4"/>
      <c r="G120" s="4"/>
      <c r="H120" s="4"/>
      <c r="I120" s="29" t="str">
        <f t="shared" si="9"/>
        <v/>
      </c>
      <c r="J120" s="5"/>
      <c r="K120" s="113"/>
      <c r="L120" s="114"/>
      <c r="M120" s="115"/>
      <c r="N120" s="3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59" t="s">
        <v>2</v>
      </c>
      <c r="BP120" s="230" t="str">
        <f t="shared" si="6"/>
        <v/>
      </c>
      <c r="BQ120" s="231" t="str">
        <f>IF(BP120="","",COUNTIF(特定市町村確認用!D:D,事業実施条件確認シート!BP120))</f>
        <v/>
      </c>
      <c r="BR120" s="231"/>
    </row>
    <row r="121" spans="2:70" x14ac:dyDescent="0.4">
      <c r="B121" s="120">
        <v>102</v>
      </c>
      <c r="C121" s="4"/>
      <c r="D121" s="4"/>
      <c r="E121" s="4"/>
      <c r="F121" s="4"/>
      <c r="G121" s="4"/>
      <c r="H121" s="4"/>
      <c r="I121" s="29" t="str">
        <f t="shared" si="9"/>
        <v/>
      </c>
      <c r="J121" s="5"/>
      <c r="K121" s="113"/>
      <c r="L121" s="114"/>
      <c r="M121" s="115"/>
      <c r="N121" s="3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59" t="s">
        <v>2</v>
      </c>
      <c r="BP121" s="230" t="str">
        <f t="shared" si="6"/>
        <v/>
      </c>
      <c r="BQ121" s="231" t="str">
        <f>IF(BP121="","",COUNTIF(特定市町村確認用!D:D,事業実施条件確認シート!BP121))</f>
        <v/>
      </c>
      <c r="BR121" s="231"/>
    </row>
    <row r="122" spans="2:70" x14ac:dyDescent="0.4">
      <c r="B122" s="120">
        <v>103</v>
      </c>
      <c r="C122" s="4"/>
      <c r="D122" s="4"/>
      <c r="E122" s="4"/>
      <c r="F122" s="4"/>
      <c r="G122" s="4"/>
      <c r="H122" s="4"/>
      <c r="I122" s="29" t="str">
        <f t="shared" si="9"/>
        <v/>
      </c>
      <c r="J122" s="5"/>
      <c r="K122" s="113"/>
      <c r="L122" s="114"/>
      <c r="M122" s="115"/>
      <c r="N122" s="3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59" t="s">
        <v>2</v>
      </c>
      <c r="BP122" s="230" t="str">
        <f t="shared" si="6"/>
        <v/>
      </c>
      <c r="BQ122" s="231" t="str">
        <f>IF(BP122="","",COUNTIF(特定市町村確認用!D:D,事業実施条件確認シート!BP122))</f>
        <v/>
      </c>
      <c r="BR122" s="231"/>
    </row>
    <row r="123" spans="2:70" x14ac:dyDescent="0.4">
      <c r="B123" s="120">
        <v>104</v>
      </c>
      <c r="C123" s="4"/>
      <c r="D123" s="4"/>
      <c r="E123" s="4"/>
      <c r="F123" s="4"/>
      <c r="G123" s="4"/>
      <c r="H123" s="4"/>
      <c r="I123" s="29" t="str">
        <f t="shared" si="9"/>
        <v/>
      </c>
      <c r="J123" s="5"/>
      <c r="K123" s="113"/>
      <c r="L123" s="114"/>
      <c r="M123" s="115"/>
      <c r="N123" s="3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59" t="s">
        <v>2</v>
      </c>
      <c r="BP123" s="230" t="str">
        <f t="shared" si="6"/>
        <v/>
      </c>
      <c r="BQ123" s="231" t="str">
        <f>IF(BP123="","",COUNTIF(特定市町村確認用!D:D,事業実施条件確認シート!BP123))</f>
        <v/>
      </c>
      <c r="BR123" s="231"/>
    </row>
    <row r="124" spans="2:70" x14ac:dyDescent="0.4">
      <c r="B124" s="120">
        <v>105</v>
      </c>
      <c r="C124" s="4"/>
      <c r="D124" s="4"/>
      <c r="E124" s="4"/>
      <c r="F124" s="4"/>
      <c r="G124" s="4"/>
      <c r="H124" s="4"/>
      <c r="I124" s="29" t="str">
        <f t="shared" si="9"/>
        <v/>
      </c>
      <c r="J124" s="5"/>
      <c r="K124" s="113"/>
      <c r="L124" s="114"/>
      <c r="M124" s="115"/>
      <c r="N124" s="3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59" t="s">
        <v>2</v>
      </c>
      <c r="BP124" s="230" t="str">
        <f t="shared" si="6"/>
        <v/>
      </c>
      <c r="BQ124" s="231" t="str">
        <f>IF(BP124="","",COUNTIF(特定市町村確認用!D:D,事業実施条件確認シート!BP124))</f>
        <v/>
      </c>
      <c r="BR124" s="231"/>
    </row>
    <row r="125" spans="2:70" x14ac:dyDescent="0.4">
      <c r="B125" s="120">
        <v>106</v>
      </c>
      <c r="C125" s="4"/>
      <c r="D125" s="4"/>
      <c r="E125" s="4"/>
      <c r="F125" s="4"/>
      <c r="G125" s="4"/>
      <c r="H125" s="4"/>
      <c r="I125" s="29" t="str">
        <f t="shared" si="9"/>
        <v/>
      </c>
      <c r="J125" s="5"/>
      <c r="K125" s="113"/>
      <c r="L125" s="114"/>
      <c r="M125" s="115"/>
      <c r="N125" s="3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59" t="s">
        <v>2</v>
      </c>
      <c r="BP125" s="230" t="str">
        <f t="shared" si="6"/>
        <v/>
      </c>
      <c r="BQ125" s="231" t="str">
        <f>IF(BP125="","",COUNTIF(特定市町村確認用!D:D,事業実施条件確認シート!BP125))</f>
        <v/>
      </c>
      <c r="BR125" s="231"/>
    </row>
    <row r="126" spans="2:70" x14ac:dyDescent="0.4">
      <c r="B126" s="120">
        <v>107</v>
      </c>
      <c r="C126" s="4"/>
      <c r="D126" s="4"/>
      <c r="E126" s="4"/>
      <c r="F126" s="4"/>
      <c r="G126" s="4"/>
      <c r="H126" s="4"/>
      <c r="I126" s="29" t="str">
        <f t="shared" si="9"/>
        <v/>
      </c>
      <c r="J126" s="5"/>
      <c r="K126" s="113"/>
      <c r="L126" s="114"/>
      <c r="M126" s="115"/>
      <c r="N126" s="3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59" t="s">
        <v>2</v>
      </c>
      <c r="BP126" s="230" t="str">
        <f t="shared" si="6"/>
        <v/>
      </c>
      <c r="BQ126" s="231" t="str">
        <f>IF(BP126="","",COUNTIF(特定市町村確認用!D:D,事業実施条件確認シート!BP126))</f>
        <v/>
      </c>
      <c r="BR126" s="231"/>
    </row>
    <row r="127" spans="2:70" x14ac:dyDescent="0.4">
      <c r="B127" s="120">
        <v>108</v>
      </c>
      <c r="C127" s="4"/>
      <c r="D127" s="4"/>
      <c r="E127" s="4"/>
      <c r="F127" s="4"/>
      <c r="G127" s="4"/>
      <c r="H127" s="4"/>
      <c r="I127" s="29" t="str">
        <f t="shared" si="9"/>
        <v/>
      </c>
      <c r="J127" s="5"/>
      <c r="K127" s="113"/>
      <c r="L127" s="114"/>
      <c r="M127" s="115"/>
      <c r="N127" s="3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59" t="s">
        <v>2</v>
      </c>
      <c r="BP127" s="230" t="str">
        <f t="shared" si="6"/>
        <v/>
      </c>
      <c r="BQ127" s="231" t="str">
        <f>IF(BP127="","",COUNTIF(特定市町村確認用!D:D,事業実施条件確認シート!BP127))</f>
        <v/>
      </c>
      <c r="BR127" s="231"/>
    </row>
    <row r="128" spans="2:70" x14ac:dyDescent="0.4">
      <c r="B128" s="120">
        <v>109</v>
      </c>
      <c r="C128" s="4"/>
      <c r="D128" s="4"/>
      <c r="E128" s="4"/>
      <c r="F128" s="4"/>
      <c r="G128" s="4"/>
      <c r="H128" s="4"/>
      <c r="I128" s="29" t="str">
        <f t="shared" si="9"/>
        <v/>
      </c>
      <c r="J128" s="5"/>
      <c r="K128" s="113"/>
      <c r="L128" s="114"/>
      <c r="M128" s="115"/>
      <c r="N128" s="3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59" t="s">
        <v>2</v>
      </c>
      <c r="BP128" s="230" t="str">
        <f t="shared" si="6"/>
        <v/>
      </c>
      <c r="BQ128" s="231" t="str">
        <f>IF(BP128="","",COUNTIF(特定市町村確認用!D:D,事業実施条件確認シート!BP128))</f>
        <v/>
      </c>
      <c r="BR128" s="231"/>
    </row>
    <row r="129" spans="2:70" x14ac:dyDescent="0.4">
      <c r="B129" s="120">
        <v>110</v>
      </c>
      <c r="C129" s="4"/>
      <c r="D129" s="4"/>
      <c r="E129" s="4"/>
      <c r="F129" s="4"/>
      <c r="G129" s="4"/>
      <c r="H129" s="4"/>
      <c r="I129" s="29" t="str">
        <f t="shared" si="9"/>
        <v/>
      </c>
      <c r="J129" s="5"/>
      <c r="K129" s="113"/>
      <c r="L129" s="114"/>
      <c r="M129" s="115"/>
      <c r="N129" s="3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59" t="s">
        <v>2</v>
      </c>
      <c r="BP129" s="230" t="str">
        <f t="shared" si="6"/>
        <v/>
      </c>
      <c r="BQ129" s="231" t="str">
        <f>IF(BP129="","",COUNTIF(特定市町村確認用!D:D,事業実施条件確認シート!BP129))</f>
        <v/>
      </c>
      <c r="BR129" s="231"/>
    </row>
    <row r="130" spans="2:70" x14ac:dyDescent="0.4">
      <c r="B130" s="120">
        <v>111</v>
      </c>
      <c r="C130" s="4"/>
      <c r="D130" s="4"/>
      <c r="E130" s="4"/>
      <c r="F130" s="4"/>
      <c r="G130" s="4"/>
      <c r="H130" s="4"/>
      <c r="I130" s="29" t="str">
        <f t="shared" si="9"/>
        <v/>
      </c>
      <c r="J130" s="5"/>
      <c r="K130" s="113"/>
      <c r="L130" s="114"/>
      <c r="M130" s="115"/>
      <c r="N130" s="3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59" t="s">
        <v>2</v>
      </c>
      <c r="BP130" s="230" t="str">
        <f t="shared" si="6"/>
        <v/>
      </c>
      <c r="BQ130" s="231" t="str">
        <f>IF(BP130="","",COUNTIF(特定市町村確認用!D:D,事業実施条件確認シート!BP130))</f>
        <v/>
      </c>
      <c r="BR130" s="231"/>
    </row>
    <row r="131" spans="2:70" x14ac:dyDescent="0.4">
      <c r="B131" s="120">
        <v>112</v>
      </c>
      <c r="C131" s="4"/>
      <c r="D131" s="4"/>
      <c r="E131" s="4"/>
      <c r="F131" s="4"/>
      <c r="G131" s="4"/>
      <c r="H131" s="4"/>
      <c r="I131" s="29" t="str">
        <f t="shared" si="9"/>
        <v/>
      </c>
      <c r="J131" s="5"/>
      <c r="K131" s="113"/>
      <c r="L131" s="114"/>
      <c r="M131" s="115"/>
      <c r="N131" s="3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59" t="s">
        <v>2</v>
      </c>
      <c r="BP131" s="230" t="str">
        <f t="shared" si="6"/>
        <v/>
      </c>
      <c r="BQ131" s="231" t="str">
        <f>IF(BP131="","",COUNTIF(特定市町村確認用!D:D,事業実施条件確認シート!BP131))</f>
        <v/>
      </c>
      <c r="BR131" s="231"/>
    </row>
    <row r="132" spans="2:70" x14ac:dyDescent="0.4">
      <c r="B132" s="120">
        <v>113</v>
      </c>
      <c r="C132" s="4"/>
      <c r="D132" s="4"/>
      <c r="E132" s="4"/>
      <c r="F132" s="4"/>
      <c r="G132" s="4"/>
      <c r="H132" s="4"/>
      <c r="I132" s="29" t="str">
        <f t="shared" si="9"/>
        <v/>
      </c>
      <c r="J132" s="5"/>
      <c r="K132" s="113"/>
      <c r="L132" s="114"/>
      <c r="M132" s="115"/>
      <c r="N132" s="3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59" t="s">
        <v>2</v>
      </c>
      <c r="BP132" s="230" t="str">
        <f t="shared" si="6"/>
        <v/>
      </c>
      <c r="BQ132" s="231" t="str">
        <f>IF(BP132="","",COUNTIF(特定市町村確認用!D:D,事業実施条件確認シート!BP132))</f>
        <v/>
      </c>
      <c r="BR132" s="231"/>
    </row>
    <row r="133" spans="2:70" x14ac:dyDescent="0.4">
      <c r="B133" s="120">
        <v>114</v>
      </c>
      <c r="C133" s="4"/>
      <c r="D133" s="4"/>
      <c r="E133" s="4"/>
      <c r="F133" s="4"/>
      <c r="G133" s="4"/>
      <c r="H133" s="4"/>
      <c r="I133" s="29" t="str">
        <f t="shared" si="9"/>
        <v/>
      </c>
      <c r="J133" s="5"/>
      <c r="K133" s="113"/>
      <c r="L133" s="114"/>
      <c r="M133" s="115"/>
      <c r="N133" s="3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59" t="s">
        <v>2</v>
      </c>
      <c r="BP133" s="230" t="str">
        <f t="shared" si="6"/>
        <v/>
      </c>
      <c r="BQ133" s="231" t="str">
        <f>IF(BP133="","",COUNTIF(特定市町村確認用!D:D,事業実施条件確認シート!BP133))</f>
        <v/>
      </c>
      <c r="BR133" s="231"/>
    </row>
    <row r="134" spans="2:70" x14ac:dyDescent="0.4">
      <c r="B134" s="120">
        <v>115</v>
      </c>
      <c r="C134" s="4"/>
      <c r="D134" s="4"/>
      <c r="E134" s="4"/>
      <c r="F134" s="4"/>
      <c r="G134" s="4"/>
      <c r="H134" s="4"/>
      <c r="I134" s="29" t="str">
        <f t="shared" si="9"/>
        <v/>
      </c>
      <c r="J134" s="5"/>
      <c r="K134" s="113"/>
      <c r="L134" s="114"/>
      <c r="M134" s="115"/>
      <c r="N134" s="3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59" t="s">
        <v>2</v>
      </c>
      <c r="BP134" s="230" t="str">
        <f t="shared" si="6"/>
        <v/>
      </c>
      <c r="BQ134" s="231" t="str">
        <f>IF(BP134="","",COUNTIF(特定市町村確認用!D:D,事業実施条件確認シート!BP134))</f>
        <v/>
      </c>
      <c r="BR134" s="231"/>
    </row>
    <row r="135" spans="2:70" x14ac:dyDescent="0.4">
      <c r="B135" s="120">
        <v>116</v>
      </c>
      <c r="C135" s="4"/>
      <c r="D135" s="4"/>
      <c r="E135" s="4"/>
      <c r="F135" s="4"/>
      <c r="G135" s="4"/>
      <c r="H135" s="4"/>
      <c r="I135" s="29" t="str">
        <f t="shared" si="9"/>
        <v/>
      </c>
      <c r="J135" s="5"/>
      <c r="K135" s="113"/>
      <c r="L135" s="114"/>
      <c r="M135" s="115"/>
      <c r="N135" s="3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59" t="s">
        <v>2</v>
      </c>
      <c r="BP135" s="230" t="str">
        <f t="shared" si="6"/>
        <v/>
      </c>
      <c r="BQ135" s="231" t="str">
        <f>IF(BP135="","",COUNTIF(特定市町村確認用!D:D,事業実施条件確認シート!BP135))</f>
        <v/>
      </c>
      <c r="BR135" s="231"/>
    </row>
    <row r="136" spans="2:70" x14ac:dyDescent="0.4">
      <c r="B136" s="120">
        <v>117</v>
      </c>
      <c r="C136" s="4"/>
      <c r="D136" s="4"/>
      <c r="E136" s="4"/>
      <c r="F136" s="4"/>
      <c r="G136" s="4"/>
      <c r="H136" s="4"/>
      <c r="I136" s="29" t="str">
        <f t="shared" si="9"/>
        <v/>
      </c>
      <c r="J136" s="5"/>
      <c r="K136" s="113"/>
      <c r="L136" s="114"/>
      <c r="M136" s="115"/>
      <c r="N136" s="3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59" t="s">
        <v>2</v>
      </c>
      <c r="BP136" s="230" t="str">
        <f t="shared" si="6"/>
        <v/>
      </c>
      <c r="BQ136" s="231" t="str">
        <f>IF(BP136="","",COUNTIF(特定市町村確認用!D:D,事業実施条件確認シート!BP136))</f>
        <v/>
      </c>
      <c r="BR136" s="231"/>
    </row>
    <row r="137" spans="2:70" x14ac:dyDescent="0.4">
      <c r="B137" s="120">
        <v>118</v>
      </c>
      <c r="C137" s="4"/>
      <c r="D137" s="4"/>
      <c r="E137" s="4"/>
      <c r="F137" s="4"/>
      <c r="G137" s="4"/>
      <c r="H137" s="4"/>
      <c r="I137" s="29" t="str">
        <f t="shared" si="9"/>
        <v/>
      </c>
      <c r="J137" s="5"/>
      <c r="K137" s="113"/>
      <c r="L137" s="114"/>
      <c r="M137" s="115"/>
      <c r="N137" s="3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59" t="s">
        <v>2</v>
      </c>
      <c r="BP137" s="230" t="str">
        <f t="shared" si="6"/>
        <v/>
      </c>
      <c r="BQ137" s="231" t="str">
        <f>IF(BP137="","",COUNTIF(特定市町村確認用!D:D,事業実施条件確認シート!BP137))</f>
        <v/>
      </c>
      <c r="BR137" s="231"/>
    </row>
    <row r="138" spans="2:70" x14ac:dyDescent="0.4">
      <c r="B138" s="120">
        <v>119</v>
      </c>
      <c r="C138" s="4"/>
      <c r="D138" s="4"/>
      <c r="E138" s="4"/>
      <c r="F138" s="4"/>
      <c r="G138" s="4"/>
      <c r="H138" s="4"/>
      <c r="I138" s="29" t="str">
        <f t="shared" si="9"/>
        <v/>
      </c>
      <c r="J138" s="5"/>
      <c r="K138" s="113"/>
      <c r="L138" s="114"/>
      <c r="M138" s="115"/>
      <c r="N138" s="3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59" t="s">
        <v>2</v>
      </c>
      <c r="BP138" s="230" t="str">
        <f t="shared" si="6"/>
        <v/>
      </c>
      <c r="BQ138" s="231" t="str">
        <f>IF(BP138="","",COUNTIF(特定市町村確認用!D:D,事業実施条件確認シート!BP138))</f>
        <v/>
      </c>
      <c r="BR138" s="231"/>
    </row>
    <row r="139" spans="2:70" x14ac:dyDescent="0.4">
      <c r="B139" s="120">
        <v>120</v>
      </c>
      <c r="C139" s="4"/>
      <c r="D139" s="4"/>
      <c r="E139" s="4"/>
      <c r="F139" s="4"/>
      <c r="G139" s="4"/>
      <c r="H139" s="4"/>
      <c r="I139" s="29" t="str">
        <f t="shared" si="9"/>
        <v/>
      </c>
      <c r="J139" s="5"/>
      <c r="K139" s="116"/>
      <c r="L139" s="117"/>
      <c r="M139" s="118"/>
      <c r="N139" s="3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59" t="s">
        <v>2</v>
      </c>
      <c r="BP139" s="230" t="str">
        <f t="shared" si="6"/>
        <v/>
      </c>
      <c r="BQ139" s="231" t="str">
        <f>IF(BP139="","",COUNTIF(特定市町村確認用!D:D,事業実施条件確認シート!BP139))</f>
        <v/>
      </c>
      <c r="BR139" s="231"/>
    </row>
    <row r="140" spans="2:70" s="96" customFormat="1" x14ac:dyDescent="0.4">
      <c r="B140" s="108" t="s">
        <v>328</v>
      </c>
      <c r="C140" s="22"/>
      <c r="D140" s="22" t="s">
        <v>2</v>
      </c>
      <c r="E140" s="22" t="s">
        <v>2</v>
      </c>
      <c r="F140" s="22" t="s">
        <v>2</v>
      </c>
      <c r="G140" s="22" t="s">
        <v>2</v>
      </c>
      <c r="H140" s="22" t="s">
        <v>2</v>
      </c>
      <c r="I140" s="28" t="s">
        <v>2</v>
      </c>
      <c r="J140" s="22" t="s">
        <v>2</v>
      </c>
      <c r="K140" s="119">
        <f>L140+M140</f>
        <v>0</v>
      </c>
      <c r="L140" s="119">
        <f>SUM(O140+Q140+S140+U140+W140+Y140+AA140+AC140+AE140+AG140+AI140+AK140+AM140+AO140+AQ140+AS140+AU140+AW140+AY140+BA140+BC140+BE140)</f>
        <v>0</v>
      </c>
      <c r="M140" s="119">
        <f>SUM(P140+R140+T140+V140+X140+Z140+AB140+AD140+AF140+AH140+AJ140+AL140+AN140+AP140+AR140+AT140+AV140+AX140+AZ140+BB140+BD140+BF140)</f>
        <v>0</v>
      </c>
      <c r="N140" s="238">
        <f>SUM(N141:N320)</f>
        <v>0</v>
      </c>
      <c r="O140" s="119">
        <f>ROUNDDOWN(SUM(O141:O320),0)</f>
        <v>0</v>
      </c>
      <c r="P140" s="119">
        <f t="shared" ref="P140:BF140" si="11">ROUNDDOWN(SUM(P141:P320),0)</f>
        <v>0</v>
      </c>
      <c r="Q140" s="119">
        <f t="shared" si="11"/>
        <v>0</v>
      </c>
      <c r="R140" s="119">
        <f t="shared" si="11"/>
        <v>0</v>
      </c>
      <c r="S140" s="119">
        <f t="shared" si="11"/>
        <v>0</v>
      </c>
      <c r="T140" s="119">
        <f t="shared" si="11"/>
        <v>0</v>
      </c>
      <c r="U140" s="119">
        <f t="shared" si="11"/>
        <v>0</v>
      </c>
      <c r="V140" s="119">
        <f>ROUNDDOWN(SUM(V141:V320),0)</f>
        <v>0</v>
      </c>
      <c r="W140" s="119">
        <f t="shared" si="11"/>
        <v>0</v>
      </c>
      <c r="X140" s="119">
        <f t="shared" si="11"/>
        <v>0</v>
      </c>
      <c r="Y140" s="119">
        <f t="shared" si="11"/>
        <v>0</v>
      </c>
      <c r="Z140" s="119">
        <f t="shared" si="11"/>
        <v>0</v>
      </c>
      <c r="AA140" s="119">
        <f t="shared" si="11"/>
        <v>0</v>
      </c>
      <c r="AB140" s="119">
        <f t="shared" si="11"/>
        <v>0</v>
      </c>
      <c r="AC140" s="119">
        <f t="shared" si="11"/>
        <v>0</v>
      </c>
      <c r="AD140" s="119">
        <f t="shared" si="11"/>
        <v>0</v>
      </c>
      <c r="AE140" s="119">
        <f t="shared" si="11"/>
        <v>0</v>
      </c>
      <c r="AF140" s="119">
        <f t="shared" si="11"/>
        <v>0</v>
      </c>
      <c r="AG140" s="119">
        <f t="shared" si="11"/>
        <v>0</v>
      </c>
      <c r="AH140" s="119">
        <f t="shared" si="11"/>
        <v>0</v>
      </c>
      <c r="AI140" s="119">
        <f t="shared" si="11"/>
        <v>0</v>
      </c>
      <c r="AJ140" s="119">
        <f t="shared" si="11"/>
        <v>0</v>
      </c>
      <c r="AK140" s="119">
        <f t="shared" si="11"/>
        <v>0</v>
      </c>
      <c r="AL140" s="119">
        <f t="shared" si="11"/>
        <v>0</v>
      </c>
      <c r="AM140" s="119">
        <f t="shared" si="11"/>
        <v>0</v>
      </c>
      <c r="AN140" s="119">
        <f t="shared" si="11"/>
        <v>0</v>
      </c>
      <c r="AO140" s="119">
        <f t="shared" si="11"/>
        <v>0</v>
      </c>
      <c r="AP140" s="119">
        <f t="shared" si="11"/>
        <v>0</v>
      </c>
      <c r="AQ140" s="119">
        <f t="shared" si="11"/>
        <v>0</v>
      </c>
      <c r="AR140" s="119">
        <f t="shared" si="11"/>
        <v>0</v>
      </c>
      <c r="AS140" s="119">
        <f t="shared" si="11"/>
        <v>0</v>
      </c>
      <c r="AT140" s="119">
        <f t="shared" si="11"/>
        <v>0</v>
      </c>
      <c r="AU140" s="119">
        <f t="shared" si="11"/>
        <v>0</v>
      </c>
      <c r="AV140" s="119">
        <f t="shared" si="11"/>
        <v>0</v>
      </c>
      <c r="AW140" s="119">
        <f t="shared" si="11"/>
        <v>0</v>
      </c>
      <c r="AX140" s="119">
        <f t="shared" si="11"/>
        <v>0</v>
      </c>
      <c r="AY140" s="119">
        <f t="shared" si="11"/>
        <v>0</v>
      </c>
      <c r="AZ140" s="119">
        <f t="shared" si="11"/>
        <v>0</v>
      </c>
      <c r="BA140" s="119">
        <f t="shared" si="11"/>
        <v>0</v>
      </c>
      <c r="BB140" s="119">
        <f t="shared" si="11"/>
        <v>0</v>
      </c>
      <c r="BC140" s="119">
        <f t="shared" si="11"/>
        <v>0</v>
      </c>
      <c r="BD140" s="119">
        <f t="shared" si="11"/>
        <v>0</v>
      </c>
      <c r="BE140" s="119">
        <f t="shared" si="11"/>
        <v>0</v>
      </c>
      <c r="BF140" s="119">
        <f t="shared" si="11"/>
        <v>0</v>
      </c>
      <c r="BG140" s="59" t="s">
        <v>2</v>
      </c>
      <c r="BH140" s="61"/>
      <c r="BI140" s="61"/>
      <c r="BJ140" s="62"/>
      <c r="BK140" s="62"/>
      <c r="BL140" s="62"/>
      <c r="BM140" s="62"/>
      <c r="BN140" s="62"/>
      <c r="BO140" s="62"/>
      <c r="BP140" s="230" t="str">
        <f t="shared" si="6"/>
        <v>**</v>
      </c>
      <c r="BQ140" s="231">
        <f>IF(BP140="","",COUNTIF(特定市町村確認用!D:D,事業実施条件確認シート!BP140))</f>
        <v>760</v>
      </c>
      <c r="BR140" s="231"/>
    </row>
    <row r="141" spans="2:70" x14ac:dyDescent="0.4">
      <c r="B141" s="120">
        <v>121</v>
      </c>
      <c r="C141" s="4"/>
      <c r="D141" s="4"/>
      <c r="E141" s="4"/>
      <c r="F141" s="4"/>
      <c r="G141" s="4"/>
      <c r="H141" s="4"/>
      <c r="I141" s="29" t="str">
        <f t="shared" ref="I141:I204" si="12">IF(BQ141=VALUE(1),"該当","")</f>
        <v/>
      </c>
      <c r="J141" s="5"/>
      <c r="K141" s="110" t="str">
        <f t="shared" ref="K141" si="13">IF(SUM(L141:M141)=0,"",SUM(L141:M141))</f>
        <v/>
      </c>
      <c r="L141" s="111"/>
      <c r="M141" s="112"/>
      <c r="N141" s="3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59" t="s">
        <v>2</v>
      </c>
      <c r="BP141" s="230" t="str">
        <f t="shared" si="6"/>
        <v/>
      </c>
      <c r="BQ141" s="231" t="str">
        <f>IF(BP141="","",COUNTIF(特定市町村確認用!D:D,事業実施条件確認シート!BP141))</f>
        <v/>
      </c>
      <c r="BR141" s="230"/>
    </row>
    <row r="142" spans="2:70" x14ac:dyDescent="0.4">
      <c r="B142" s="120">
        <v>122</v>
      </c>
      <c r="C142" s="4"/>
      <c r="D142" s="4"/>
      <c r="E142" s="4"/>
      <c r="F142" s="4"/>
      <c r="G142" s="4"/>
      <c r="H142" s="4"/>
      <c r="I142" s="29" t="str">
        <f t="shared" si="12"/>
        <v/>
      </c>
      <c r="J142" s="5"/>
      <c r="K142" s="113"/>
      <c r="L142" s="114"/>
      <c r="M142" s="115"/>
      <c r="N142" s="3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59" t="s">
        <v>2</v>
      </c>
      <c r="BP142" s="230" t="str">
        <f t="shared" si="6"/>
        <v/>
      </c>
      <c r="BQ142" s="231" t="str">
        <f>IF(BP142="","",COUNTIF(特定市町村確認用!D:D,事業実施条件確認シート!BP142))</f>
        <v/>
      </c>
      <c r="BR142" s="231"/>
    </row>
    <row r="143" spans="2:70" x14ac:dyDescent="0.4">
      <c r="B143" s="120">
        <v>123</v>
      </c>
      <c r="C143" s="4"/>
      <c r="D143" s="4"/>
      <c r="E143" s="4"/>
      <c r="F143" s="4"/>
      <c r="G143" s="4"/>
      <c r="H143" s="4"/>
      <c r="I143" s="29" t="str">
        <f t="shared" si="12"/>
        <v/>
      </c>
      <c r="J143" s="5"/>
      <c r="K143" s="113"/>
      <c r="L143" s="114"/>
      <c r="M143" s="115"/>
      <c r="N143" s="3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59" t="s">
        <v>2</v>
      </c>
      <c r="BP143" s="230" t="str">
        <f t="shared" si="6"/>
        <v/>
      </c>
      <c r="BQ143" s="231" t="str">
        <f>IF(BP143="","",COUNTIF(特定市町村確認用!D:D,事業実施条件確認シート!BP143))</f>
        <v/>
      </c>
      <c r="BR143" s="231"/>
    </row>
    <row r="144" spans="2:70" x14ac:dyDescent="0.4">
      <c r="B144" s="120">
        <v>124</v>
      </c>
      <c r="C144" s="4"/>
      <c r="D144" s="4"/>
      <c r="E144" s="4"/>
      <c r="F144" s="4"/>
      <c r="G144" s="4"/>
      <c r="H144" s="4"/>
      <c r="I144" s="29" t="str">
        <f t="shared" si="12"/>
        <v/>
      </c>
      <c r="J144" s="5"/>
      <c r="K144" s="113"/>
      <c r="L144" s="114"/>
      <c r="M144" s="115"/>
      <c r="N144" s="3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59" t="s">
        <v>2</v>
      </c>
      <c r="BP144" s="230" t="str">
        <f t="shared" si="6"/>
        <v/>
      </c>
      <c r="BQ144" s="231" t="str">
        <f>IF(BP144="","",COUNTIF(特定市町村確認用!D:D,事業実施条件確認シート!BP144))</f>
        <v/>
      </c>
      <c r="BR144" s="231"/>
    </row>
    <row r="145" spans="2:70" x14ac:dyDescent="0.4">
      <c r="B145" s="120">
        <v>125</v>
      </c>
      <c r="C145" s="4"/>
      <c r="D145" s="4"/>
      <c r="E145" s="4"/>
      <c r="F145" s="4"/>
      <c r="G145" s="4"/>
      <c r="H145" s="4"/>
      <c r="I145" s="29" t="str">
        <f t="shared" si="12"/>
        <v/>
      </c>
      <c r="J145" s="5"/>
      <c r="K145" s="113"/>
      <c r="L145" s="114"/>
      <c r="M145" s="115"/>
      <c r="N145" s="3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59" t="s">
        <v>2</v>
      </c>
      <c r="BP145" s="230" t="str">
        <f t="shared" si="6"/>
        <v/>
      </c>
      <c r="BQ145" s="231" t="str">
        <f>IF(BP145="","",COUNTIF(特定市町村確認用!D:D,事業実施条件確認シート!BP145))</f>
        <v/>
      </c>
      <c r="BR145" s="231"/>
    </row>
    <row r="146" spans="2:70" x14ac:dyDescent="0.4">
      <c r="B146" s="120">
        <v>126</v>
      </c>
      <c r="C146" s="4"/>
      <c r="D146" s="4"/>
      <c r="E146" s="4"/>
      <c r="F146" s="4"/>
      <c r="G146" s="4"/>
      <c r="H146" s="4"/>
      <c r="I146" s="29" t="str">
        <f t="shared" si="12"/>
        <v/>
      </c>
      <c r="J146" s="5"/>
      <c r="K146" s="113"/>
      <c r="L146" s="114"/>
      <c r="M146" s="115"/>
      <c r="N146" s="3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59" t="s">
        <v>2</v>
      </c>
      <c r="BP146" s="230" t="str">
        <f t="shared" ref="BP146:BP209" si="14">F146&amp;G146</f>
        <v/>
      </c>
      <c r="BQ146" s="231" t="str">
        <f>IF(BP146="","",COUNTIF(特定市町村確認用!D:D,事業実施条件確認シート!BP146))</f>
        <v/>
      </c>
      <c r="BR146" s="231"/>
    </row>
    <row r="147" spans="2:70" x14ac:dyDescent="0.4">
      <c r="B147" s="120">
        <v>127</v>
      </c>
      <c r="C147" s="4"/>
      <c r="D147" s="4"/>
      <c r="E147" s="4"/>
      <c r="F147" s="4"/>
      <c r="G147" s="4"/>
      <c r="H147" s="4"/>
      <c r="I147" s="29" t="str">
        <f t="shared" si="12"/>
        <v/>
      </c>
      <c r="J147" s="5"/>
      <c r="K147" s="113"/>
      <c r="L147" s="114"/>
      <c r="M147" s="115"/>
      <c r="N147" s="3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59" t="s">
        <v>2</v>
      </c>
      <c r="BP147" s="230" t="str">
        <f t="shared" si="14"/>
        <v/>
      </c>
      <c r="BQ147" s="231" t="str">
        <f>IF(BP147="","",COUNTIF(特定市町村確認用!D:D,事業実施条件確認シート!BP147))</f>
        <v/>
      </c>
      <c r="BR147" s="231"/>
    </row>
    <row r="148" spans="2:70" x14ac:dyDescent="0.4">
      <c r="B148" s="120">
        <v>128</v>
      </c>
      <c r="C148" s="4"/>
      <c r="D148" s="4"/>
      <c r="E148" s="4"/>
      <c r="F148" s="4"/>
      <c r="G148" s="4"/>
      <c r="H148" s="4"/>
      <c r="I148" s="29" t="str">
        <f t="shared" si="12"/>
        <v/>
      </c>
      <c r="J148" s="5"/>
      <c r="K148" s="113"/>
      <c r="L148" s="114"/>
      <c r="M148" s="115"/>
      <c r="N148" s="3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59" t="s">
        <v>2</v>
      </c>
      <c r="BP148" s="230" t="str">
        <f t="shared" si="14"/>
        <v/>
      </c>
      <c r="BQ148" s="231" t="str">
        <f>IF(BP148="","",COUNTIF(特定市町村確認用!D:D,事業実施条件確認シート!BP148))</f>
        <v/>
      </c>
      <c r="BR148" s="231"/>
    </row>
    <row r="149" spans="2:70" x14ac:dyDescent="0.4">
      <c r="B149" s="120">
        <v>129</v>
      </c>
      <c r="C149" s="4"/>
      <c r="D149" s="4"/>
      <c r="E149" s="4"/>
      <c r="F149" s="4"/>
      <c r="G149" s="4"/>
      <c r="H149" s="4"/>
      <c r="I149" s="29" t="str">
        <f t="shared" si="12"/>
        <v/>
      </c>
      <c r="J149" s="5"/>
      <c r="K149" s="113"/>
      <c r="L149" s="114"/>
      <c r="M149" s="115"/>
      <c r="N149" s="3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59" t="s">
        <v>2</v>
      </c>
      <c r="BP149" s="230" t="str">
        <f t="shared" si="14"/>
        <v/>
      </c>
      <c r="BQ149" s="231" t="str">
        <f>IF(BP149="","",COUNTIF(特定市町村確認用!D:D,事業実施条件確認シート!BP149))</f>
        <v/>
      </c>
      <c r="BR149" s="231"/>
    </row>
    <row r="150" spans="2:70" x14ac:dyDescent="0.4">
      <c r="B150" s="120">
        <v>130</v>
      </c>
      <c r="C150" s="4"/>
      <c r="D150" s="4"/>
      <c r="E150" s="4"/>
      <c r="F150" s="4"/>
      <c r="G150" s="4"/>
      <c r="H150" s="4"/>
      <c r="I150" s="29" t="str">
        <f t="shared" si="12"/>
        <v/>
      </c>
      <c r="J150" s="5"/>
      <c r="K150" s="113"/>
      <c r="L150" s="114"/>
      <c r="M150" s="115"/>
      <c r="N150" s="3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59" t="s">
        <v>2</v>
      </c>
      <c r="BP150" s="230" t="str">
        <f t="shared" si="14"/>
        <v/>
      </c>
      <c r="BQ150" s="231" t="str">
        <f>IF(BP150="","",COUNTIF(特定市町村確認用!D:D,事業実施条件確認シート!BP150))</f>
        <v/>
      </c>
      <c r="BR150" s="231"/>
    </row>
    <row r="151" spans="2:70" x14ac:dyDescent="0.4">
      <c r="B151" s="120">
        <v>131</v>
      </c>
      <c r="C151" s="4"/>
      <c r="D151" s="4"/>
      <c r="E151" s="4"/>
      <c r="F151" s="4"/>
      <c r="G151" s="4"/>
      <c r="H151" s="4"/>
      <c r="I151" s="29" t="str">
        <f t="shared" si="12"/>
        <v/>
      </c>
      <c r="J151" s="5"/>
      <c r="K151" s="113"/>
      <c r="L151" s="114"/>
      <c r="M151" s="115"/>
      <c r="N151" s="3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59" t="s">
        <v>2</v>
      </c>
      <c r="BP151" s="230" t="str">
        <f t="shared" si="14"/>
        <v/>
      </c>
      <c r="BQ151" s="231" t="str">
        <f>IF(BP151="","",COUNTIF(特定市町村確認用!D:D,事業実施条件確認シート!BP151))</f>
        <v/>
      </c>
      <c r="BR151" s="231"/>
    </row>
    <row r="152" spans="2:70" x14ac:dyDescent="0.4">
      <c r="B152" s="120">
        <v>132</v>
      </c>
      <c r="C152" s="4"/>
      <c r="D152" s="4"/>
      <c r="E152" s="4"/>
      <c r="F152" s="4"/>
      <c r="G152" s="4"/>
      <c r="H152" s="4"/>
      <c r="I152" s="29" t="str">
        <f t="shared" si="12"/>
        <v/>
      </c>
      <c r="J152" s="5"/>
      <c r="K152" s="113"/>
      <c r="L152" s="114"/>
      <c r="M152" s="115"/>
      <c r="N152" s="3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59" t="s">
        <v>2</v>
      </c>
      <c r="BP152" s="230" t="str">
        <f t="shared" si="14"/>
        <v/>
      </c>
      <c r="BQ152" s="231" t="str">
        <f>IF(BP152="","",COUNTIF(特定市町村確認用!D:D,事業実施条件確認シート!BP152))</f>
        <v/>
      </c>
      <c r="BR152" s="231"/>
    </row>
    <row r="153" spans="2:70" x14ac:dyDescent="0.4">
      <c r="B153" s="120">
        <v>133</v>
      </c>
      <c r="C153" s="4"/>
      <c r="D153" s="4"/>
      <c r="E153" s="4"/>
      <c r="F153" s="4"/>
      <c r="G153" s="4"/>
      <c r="H153" s="4"/>
      <c r="I153" s="29" t="str">
        <f t="shared" si="12"/>
        <v/>
      </c>
      <c r="J153" s="5"/>
      <c r="K153" s="113"/>
      <c r="L153" s="114"/>
      <c r="M153" s="115"/>
      <c r="N153" s="3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59" t="s">
        <v>2</v>
      </c>
      <c r="BP153" s="230" t="str">
        <f t="shared" si="14"/>
        <v/>
      </c>
      <c r="BQ153" s="231" t="str">
        <f>IF(BP153="","",COUNTIF(特定市町村確認用!D:D,事業実施条件確認シート!BP153))</f>
        <v/>
      </c>
      <c r="BR153" s="231"/>
    </row>
    <row r="154" spans="2:70" x14ac:dyDescent="0.4">
      <c r="B154" s="120">
        <v>134</v>
      </c>
      <c r="C154" s="4"/>
      <c r="D154" s="4"/>
      <c r="E154" s="4"/>
      <c r="F154" s="4"/>
      <c r="G154" s="4"/>
      <c r="H154" s="4"/>
      <c r="I154" s="29" t="str">
        <f t="shared" si="12"/>
        <v/>
      </c>
      <c r="J154" s="5"/>
      <c r="K154" s="113"/>
      <c r="L154" s="114"/>
      <c r="M154" s="115"/>
      <c r="N154" s="3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59" t="s">
        <v>2</v>
      </c>
      <c r="BP154" s="230" t="str">
        <f t="shared" si="14"/>
        <v/>
      </c>
      <c r="BQ154" s="231" t="str">
        <f>IF(BP154="","",COUNTIF(特定市町村確認用!D:D,事業実施条件確認シート!BP154))</f>
        <v/>
      </c>
      <c r="BR154" s="231"/>
    </row>
    <row r="155" spans="2:70" x14ac:dyDescent="0.4">
      <c r="B155" s="120">
        <v>135</v>
      </c>
      <c r="C155" s="4"/>
      <c r="D155" s="4"/>
      <c r="E155" s="4"/>
      <c r="F155" s="4"/>
      <c r="G155" s="4"/>
      <c r="H155" s="4"/>
      <c r="I155" s="29" t="str">
        <f t="shared" si="12"/>
        <v/>
      </c>
      <c r="J155" s="5"/>
      <c r="K155" s="113"/>
      <c r="L155" s="114"/>
      <c r="M155" s="115"/>
      <c r="N155" s="3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59" t="s">
        <v>2</v>
      </c>
      <c r="BP155" s="230" t="str">
        <f t="shared" si="14"/>
        <v/>
      </c>
      <c r="BQ155" s="231" t="str">
        <f>IF(BP155="","",COUNTIF(特定市町村確認用!D:D,事業実施条件確認シート!BP155))</f>
        <v/>
      </c>
      <c r="BR155" s="231"/>
    </row>
    <row r="156" spans="2:70" x14ac:dyDescent="0.4">
      <c r="B156" s="120">
        <v>136</v>
      </c>
      <c r="C156" s="4"/>
      <c r="D156" s="4"/>
      <c r="E156" s="4"/>
      <c r="F156" s="4"/>
      <c r="G156" s="4"/>
      <c r="H156" s="4"/>
      <c r="I156" s="29" t="str">
        <f t="shared" si="12"/>
        <v/>
      </c>
      <c r="J156" s="5"/>
      <c r="K156" s="113"/>
      <c r="L156" s="114"/>
      <c r="M156" s="115"/>
      <c r="N156" s="3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59" t="s">
        <v>2</v>
      </c>
      <c r="BP156" s="230" t="str">
        <f t="shared" si="14"/>
        <v/>
      </c>
      <c r="BQ156" s="231" t="str">
        <f>IF(BP156="","",COUNTIF(特定市町村確認用!D:D,事業実施条件確認シート!BP156))</f>
        <v/>
      </c>
      <c r="BR156" s="231"/>
    </row>
    <row r="157" spans="2:70" x14ac:dyDescent="0.4">
      <c r="B157" s="120">
        <v>137</v>
      </c>
      <c r="C157" s="4"/>
      <c r="D157" s="4"/>
      <c r="E157" s="4"/>
      <c r="F157" s="4"/>
      <c r="G157" s="4"/>
      <c r="H157" s="4"/>
      <c r="I157" s="29" t="str">
        <f t="shared" si="12"/>
        <v/>
      </c>
      <c r="J157" s="5"/>
      <c r="K157" s="113"/>
      <c r="L157" s="114"/>
      <c r="M157" s="115"/>
      <c r="N157" s="3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59" t="s">
        <v>2</v>
      </c>
      <c r="BP157" s="230" t="str">
        <f t="shared" si="14"/>
        <v/>
      </c>
      <c r="BQ157" s="231" t="str">
        <f>IF(BP157="","",COUNTIF(特定市町村確認用!D:D,事業実施条件確認シート!BP157))</f>
        <v/>
      </c>
      <c r="BR157" s="231"/>
    </row>
    <row r="158" spans="2:70" x14ac:dyDescent="0.4">
      <c r="B158" s="120">
        <v>138</v>
      </c>
      <c r="C158" s="4"/>
      <c r="D158" s="4"/>
      <c r="E158" s="4"/>
      <c r="F158" s="4"/>
      <c r="G158" s="4"/>
      <c r="H158" s="4"/>
      <c r="I158" s="29" t="str">
        <f t="shared" si="12"/>
        <v/>
      </c>
      <c r="J158" s="5"/>
      <c r="K158" s="113"/>
      <c r="L158" s="114"/>
      <c r="M158" s="115"/>
      <c r="N158" s="3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59" t="s">
        <v>2</v>
      </c>
      <c r="BP158" s="230" t="str">
        <f t="shared" si="14"/>
        <v/>
      </c>
      <c r="BQ158" s="231" t="str">
        <f>IF(BP158="","",COUNTIF(特定市町村確認用!D:D,事業実施条件確認シート!BP158))</f>
        <v/>
      </c>
      <c r="BR158" s="231"/>
    </row>
    <row r="159" spans="2:70" x14ac:dyDescent="0.4">
      <c r="B159" s="120">
        <v>139</v>
      </c>
      <c r="C159" s="4"/>
      <c r="D159" s="4"/>
      <c r="E159" s="4"/>
      <c r="F159" s="4"/>
      <c r="G159" s="4"/>
      <c r="H159" s="4"/>
      <c r="I159" s="29" t="str">
        <f t="shared" si="12"/>
        <v/>
      </c>
      <c r="J159" s="5"/>
      <c r="K159" s="113"/>
      <c r="L159" s="114"/>
      <c r="M159" s="115"/>
      <c r="N159" s="3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59" t="s">
        <v>2</v>
      </c>
      <c r="BP159" s="230" t="str">
        <f t="shared" si="14"/>
        <v/>
      </c>
      <c r="BQ159" s="231" t="str">
        <f>IF(BP159="","",COUNTIF(特定市町村確認用!D:D,事業実施条件確認シート!BP159))</f>
        <v/>
      </c>
      <c r="BR159" s="231"/>
    </row>
    <row r="160" spans="2:70" x14ac:dyDescent="0.4">
      <c r="B160" s="120">
        <v>140</v>
      </c>
      <c r="C160" s="4"/>
      <c r="D160" s="4"/>
      <c r="E160" s="4"/>
      <c r="F160" s="4"/>
      <c r="G160" s="4"/>
      <c r="H160" s="4"/>
      <c r="I160" s="29" t="str">
        <f t="shared" si="12"/>
        <v/>
      </c>
      <c r="J160" s="5"/>
      <c r="K160" s="113"/>
      <c r="L160" s="114"/>
      <c r="M160" s="115"/>
      <c r="N160" s="3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59" t="s">
        <v>2</v>
      </c>
      <c r="BP160" s="230" t="str">
        <f t="shared" si="14"/>
        <v/>
      </c>
      <c r="BQ160" s="231" t="str">
        <f>IF(BP160="","",COUNTIF(特定市町村確認用!D:D,事業実施条件確認シート!BP160))</f>
        <v/>
      </c>
      <c r="BR160" s="231"/>
    </row>
    <row r="161" spans="2:70" x14ac:dyDescent="0.4">
      <c r="B161" s="120">
        <v>141</v>
      </c>
      <c r="C161" s="4"/>
      <c r="D161" s="4"/>
      <c r="E161" s="4"/>
      <c r="F161" s="4"/>
      <c r="G161" s="4"/>
      <c r="H161" s="4"/>
      <c r="I161" s="29" t="str">
        <f t="shared" si="12"/>
        <v/>
      </c>
      <c r="J161" s="5"/>
      <c r="K161" s="113"/>
      <c r="L161" s="114"/>
      <c r="M161" s="115"/>
      <c r="N161" s="3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59" t="s">
        <v>2</v>
      </c>
      <c r="BP161" s="230" t="str">
        <f t="shared" si="14"/>
        <v/>
      </c>
      <c r="BQ161" s="231" t="str">
        <f>IF(BP161="","",COUNTIF(特定市町村確認用!D:D,事業実施条件確認シート!BP161))</f>
        <v/>
      </c>
      <c r="BR161" s="231"/>
    </row>
    <row r="162" spans="2:70" x14ac:dyDescent="0.4">
      <c r="B162" s="120">
        <v>142</v>
      </c>
      <c r="C162" s="4"/>
      <c r="D162" s="4"/>
      <c r="E162" s="4"/>
      <c r="F162" s="4"/>
      <c r="G162" s="4"/>
      <c r="H162" s="4"/>
      <c r="I162" s="29" t="str">
        <f t="shared" si="12"/>
        <v/>
      </c>
      <c r="J162" s="5"/>
      <c r="K162" s="113"/>
      <c r="L162" s="114"/>
      <c r="M162" s="115"/>
      <c r="N162" s="3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59" t="s">
        <v>2</v>
      </c>
      <c r="BP162" s="230" t="str">
        <f t="shared" si="14"/>
        <v/>
      </c>
      <c r="BQ162" s="231" t="str">
        <f>IF(BP162="","",COUNTIF(特定市町村確認用!D:D,事業実施条件確認シート!BP162))</f>
        <v/>
      </c>
      <c r="BR162" s="231"/>
    </row>
    <row r="163" spans="2:70" x14ac:dyDescent="0.4">
      <c r="B163" s="120">
        <v>143</v>
      </c>
      <c r="C163" s="4"/>
      <c r="D163" s="4"/>
      <c r="E163" s="4"/>
      <c r="F163" s="4"/>
      <c r="G163" s="4"/>
      <c r="H163" s="4"/>
      <c r="I163" s="29" t="str">
        <f t="shared" si="12"/>
        <v/>
      </c>
      <c r="J163" s="5"/>
      <c r="K163" s="113"/>
      <c r="L163" s="114"/>
      <c r="M163" s="115"/>
      <c r="N163" s="3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59" t="s">
        <v>2</v>
      </c>
      <c r="BP163" s="230" t="str">
        <f t="shared" si="14"/>
        <v/>
      </c>
      <c r="BQ163" s="231" t="str">
        <f>IF(BP163="","",COUNTIF(特定市町村確認用!D:D,事業実施条件確認シート!BP163))</f>
        <v/>
      </c>
      <c r="BR163" s="231"/>
    </row>
    <row r="164" spans="2:70" x14ac:dyDescent="0.4">
      <c r="B164" s="120">
        <v>144</v>
      </c>
      <c r="C164" s="4"/>
      <c r="D164" s="4"/>
      <c r="E164" s="4"/>
      <c r="F164" s="4"/>
      <c r="G164" s="4"/>
      <c r="H164" s="4"/>
      <c r="I164" s="29" t="str">
        <f t="shared" si="12"/>
        <v/>
      </c>
      <c r="J164" s="5"/>
      <c r="K164" s="113"/>
      <c r="L164" s="114"/>
      <c r="M164" s="115"/>
      <c r="N164" s="3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59" t="s">
        <v>2</v>
      </c>
      <c r="BP164" s="230" t="str">
        <f t="shared" si="14"/>
        <v/>
      </c>
      <c r="BQ164" s="231" t="str">
        <f>IF(BP164="","",COUNTIF(特定市町村確認用!D:D,事業実施条件確認シート!BP164))</f>
        <v/>
      </c>
      <c r="BR164" s="231"/>
    </row>
    <row r="165" spans="2:70" x14ac:dyDescent="0.4">
      <c r="B165" s="120">
        <v>145</v>
      </c>
      <c r="C165" s="4"/>
      <c r="D165" s="4"/>
      <c r="E165" s="4"/>
      <c r="F165" s="4"/>
      <c r="G165" s="4"/>
      <c r="H165" s="4"/>
      <c r="I165" s="29" t="str">
        <f t="shared" si="12"/>
        <v/>
      </c>
      <c r="J165" s="5"/>
      <c r="K165" s="113"/>
      <c r="L165" s="114"/>
      <c r="M165" s="115"/>
      <c r="N165" s="3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59" t="s">
        <v>2</v>
      </c>
      <c r="BP165" s="230" t="str">
        <f t="shared" si="14"/>
        <v/>
      </c>
      <c r="BQ165" s="231" t="str">
        <f>IF(BP165="","",COUNTIF(特定市町村確認用!D:D,事業実施条件確認シート!BP165))</f>
        <v/>
      </c>
      <c r="BR165" s="231"/>
    </row>
    <row r="166" spans="2:70" x14ac:dyDescent="0.4">
      <c r="B166" s="120">
        <v>146</v>
      </c>
      <c r="C166" s="4"/>
      <c r="D166" s="4"/>
      <c r="E166" s="4"/>
      <c r="F166" s="4"/>
      <c r="G166" s="4"/>
      <c r="H166" s="4"/>
      <c r="I166" s="29" t="str">
        <f t="shared" si="12"/>
        <v/>
      </c>
      <c r="J166" s="5"/>
      <c r="K166" s="113"/>
      <c r="L166" s="114"/>
      <c r="M166" s="115"/>
      <c r="N166" s="3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59" t="s">
        <v>2</v>
      </c>
      <c r="BP166" s="230" t="str">
        <f t="shared" si="14"/>
        <v/>
      </c>
      <c r="BQ166" s="231" t="str">
        <f>IF(BP166="","",COUNTIF(特定市町村確認用!D:D,事業実施条件確認シート!BP166))</f>
        <v/>
      </c>
      <c r="BR166" s="231"/>
    </row>
    <row r="167" spans="2:70" x14ac:dyDescent="0.4">
      <c r="B167" s="120">
        <v>147</v>
      </c>
      <c r="C167" s="4"/>
      <c r="D167" s="4"/>
      <c r="E167" s="4"/>
      <c r="F167" s="4"/>
      <c r="G167" s="4"/>
      <c r="H167" s="4"/>
      <c r="I167" s="29" t="str">
        <f t="shared" si="12"/>
        <v/>
      </c>
      <c r="J167" s="5"/>
      <c r="K167" s="113"/>
      <c r="L167" s="114"/>
      <c r="M167" s="115"/>
      <c r="N167" s="3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59" t="s">
        <v>2</v>
      </c>
      <c r="BP167" s="230" t="str">
        <f t="shared" si="14"/>
        <v/>
      </c>
      <c r="BQ167" s="231" t="str">
        <f>IF(BP167="","",COUNTIF(特定市町村確認用!D:D,事業実施条件確認シート!BP167))</f>
        <v/>
      </c>
      <c r="BR167" s="231"/>
    </row>
    <row r="168" spans="2:70" x14ac:dyDescent="0.4">
      <c r="B168" s="120">
        <v>148</v>
      </c>
      <c r="C168" s="4"/>
      <c r="D168" s="4"/>
      <c r="E168" s="4"/>
      <c r="F168" s="4"/>
      <c r="G168" s="4"/>
      <c r="H168" s="4"/>
      <c r="I168" s="29" t="str">
        <f t="shared" si="12"/>
        <v/>
      </c>
      <c r="J168" s="5"/>
      <c r="K168" s="113"/>
      <c r="L168" s="114"/>
      <c r="M168" s="115"/>
      <c r="N168" s="3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59" t="s">
        <v>2</v>
      </c>
      <c r="BP168" s="230" t="str">
        <f t="shared" si="14"/>
        <v/>
      </c>
      <c r="BQ168" s="231" t="str">
        <f>IF(BP168="","",COUNTIF(特定市町村確認用!D:D,事業実施条件確認シート!BP168))</f>
        <v/>
      </c>
      <c r="BR168" s="231"/>
    </row>
    <row r="169" spans="2:70" x14ac:dyDescent="0.4">
      <c r="B169" s="120">
        <v>149</v>
      </c>
      <c r="C169" s="4"/>
      <c r="D169" s="4"/>
      <c r="E169" s="4"/>
      <c r="F169" s="4"/>
      <c r="G169" s="4"/>
      <c r="H169" s="4"/>
      <c r="I169" s="29" t="str">
        <f t="shared" si="12"/>
        <v/>
      </c>
      <c r="J169" s="5"/>
      <c r="K169" s="113"/>
      <c r="L169" s="114"/>
      <c r="M169" s="115"/>
      <c r="N169" s="3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59" t="s">
        <v>2</v>
      </c>
      <c r="BP169" s="230" t="str">
        <f t="shared" si="14"/>
        <v/>
      </c>
      <c r="BQ169" s="231" t="str">
        <f>IF(BP169="","",COUNTIF(特定市町村確認用!D:D,事業実施条件確認シート!BP169))</f>
        <v/>
      </c>
      <c r="BR169" s="231"/>
    </row>
    <row r="170" spans="2:70" x14ac:dyDescent="0.4">
      <c r="B170" s="120">
        <v>150</v>
      </c>
      <c r="C170" s="4"/>
      <c r="D170" s="4"/>
      <c r="E170" s="4"/>
      <c r="F170" s="4"/>
      <c r="G170" s="4"/>
      <c r="H170" s="4"/>
      <c r="I170" s="29" t="str">
        <f t="shared" si="12"/>
        <v/>
      </c>
      <c r="J170" s="5"/>
      <c r="K170" s="113"/>
      <c r="L170" s="114"/>
      <c r="M170" s="115"/>
      <c r="N170" s="3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59" t="s">
        <v>2</v>
      </c>
      <c r="BP170" s="230" t="str">
        <f t="shared" si="14"/>
        <v/>
      </c>
      <c r="BQ170" s="231" t="str">
        <f>IF(BP170="","",COUNTIF(特定市町村確認用!D:D,事業実施条件確認シート!BP170))</f>
        <v/>
      </c>
      <c r="BR170" s="231"/>
    </row>
    <row r="171" spans="2:70" x14ac:dyDescent="0.4">
      <c r="B171" s="120">
        <v>151</v>
      </c>
      <c r="C171" s="4"/>
      <c r="D171" s="4"/>
      <c r="E171" s="4"/>
      <c r="F171" s="4"/>
      <c r="G171" s="4"/>
      <c r="H171" s="4"/>
      <c r="I171" s="29" t="str">
        <f t="shared" si="12"/>
        <v/>
      </c>
      <c r="J171" s="5"/>
      <c r="K171" s="113"/>
      <c r="L171" s="114"/>
      <c r="M171" s="115"/>
      <c r="N171" s="3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59" t="s">
        <v>2</v>
      </c>
      <c r="BP171" s="230" t="str">
        <f t="shared" si="14"/>
        <v/>
      </c>
      <c r="BQ171" s="231" t="str">
        <f>IF(BP171="","",COUNTIF(特定市町村確認用!D:D,事業実施条件確認シート!BP171))</f>
        <v/>
      </c>
      <c r="BR171" s="231"/>
    </row>
    <row r="172" spans="2:70" x14ac:dyDescent="0.4">
      <c r="B172" s="120">
        <v>152</v>
      </c>
      <c r="C172" s="4"/>
      <c r="D172" s="4"/>
      <c r="E172" s="4"/>
      <c r="F172" s="4"/>
      <c r="G172" s="4"/>
      <c r="H172" s="4"/>
      <c r="I172" s="29" t="str">
        <f t="shared" si="12"/>
        <v/>
      </c>
      <c r="J172" s="5"/>
      <c r="K172" s="113"/>
      <c r="L172" s="114"/>
      <c r="M172" s="115"/>
      <c r="N172" s="3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59" t="s">
        <v>2</v>
      </c>
      <c r="BP172" s="230" t="str">
        <f t="shared" si="14"/>
        <v/>
      </c>
      <c r="BQ172" s="231" t="str">
        <f>IF(BP172="","",COUNTIF(特定市町村確認用!D:D,事業実施条件確認シート!BP172))</f>
        <v/>
      </c>
      <c r="BR172" s="231"/>
    </row>
    <row r="173" spans="2:70" x14ac:dyDescent="0.4">
      <c r="B173" s="120">
        <v>153</v>
      </c>
      <c r="C173" s="4"/>
      <c r="D173" s="4"/>
      <c r="E173" s="4"/>
      <c r="F173" s="4"/>
      <c r="G173" s="4"/>
      <c r="H173" s="4"/>
      <c r="I173" s="29" t="str">
        <f t="shared" si="12"/>
        <v/>
      </c>
      <c r="J173" s="5"/>
      <c r="K173" s="113"/>
      <c r="L173" s="114"/>
      <c r="M173" s="115"/>
      <c r="N173" s="3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59" t="s">
        <v>2</v>
      </c>
      <c r="BP173" s="230" t="str">
        <f t="shared" si="14"/>
        <v/>
      </c>
      <c r="BQ173" s="231" t="str">
        <f>IF(BP173="","",COUNTIF(特定市町村確認用!D:D,事業実施条件確認シート!BP173))</f>
        <v/>
      </c>
      <c r="BR173" s="231"/>
    </row>
    <row r="174" spans="2:70" x14ac:dyDescent="0.4">
      <c r="B174" s="120">
        <v>154</v>
      </c>
      <c r="C174" s="4"/>
      <c r="D174" s="4"/>
      <c r="E174" s="4"/>
      <c r="F174" s="4"/>
      <c r="G174" s="4"/>
      <c r="H174" s="4"/>
      <c r="I174" s="29" t="str">
        <f t="shared" si="12"/>
        <v/>
      </c>
      <c r="J174" s="5"/>
      <c r="K174" s="113"/>
      <c r="L174" s="114"/>
      <c r="M174" s="115"/>
      <c r="N174" s="3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59" t="s">
        <v>2</v>
      </c>
      <c r="BP174" s="230" t="str">
        <f t="shared" si="14"/>
        <v/>
      </c>
      <c r="BQ174" s="231" t="str">
        <f>IF(BP174="","",COUNTIF(特定市町村確認用!D:D,事業実施条件確認シート!BP174))</f>
        <v/>
      </c>
      <c r="BR174" s="231"/>
    </row>
    <row r="175" spans="2:70" x14ac:dyDescent="0.4">
      <c r="B175" s="120">
        <v>155</v>
      </c>
      <c r="C175" s="4"/>
      <c r="D175" s="4"/>
      <c r="E175" s="4"/>
      <c r="F175" s="4"/>
      <c r="G175" s="4"/>
      <c r="H175" s="4"/>
      <c r="I175" s="29" t="str">
        <f t="shared" si="12"/>
        <v/>
      </c>
      <c r="J175" s="5"/>
      <c r="K175" s="113"/>
      <c r="L175" s="114"/>
      <c r="M175" s="115"/>
      <c r="N175" s="3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59" t="s">
        <v>2</v>
      </c>
      <c r="BP175" s="230" t="str">
        <f t="shared" si="14"/>
        <v/>
      </c>
      <c r="BQ175" s="231" t="str">
        <f>IF(BP175="","",COUNTIF(特定市町村確認用!D:D,事業実施条件確認シート!BP175))</f>
        <v/>
      </c>
      <c r="BR175" s="231"/>
    </row>
    <row r="176" spans="2:70" x14ac:dyDescent="0.4">
      <c r="B176" s="120">
        <v>156</v>
      </c>
      <c r="C176" s="4"/>
      <c r="D176" s="4"/>
      <c r="E176" s="4"/>
      <c r="F176" s="4"/>
      <c r="G176" s="4"/>
      <c r="H176" s="4"/>
      <c r="I176" s="29" t="str">
        <f t="shared" si="12"/>
        <v/>
      </c>
      <c r="J176" s="5"/>
      <c r="K176" s="113"/>
      <c r="L176" s="114"/>
      <c r="M176" s="115"/>
      <c r="N176" s="3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59" t="s">
        <v>2</v>
      </c>
      <c r="BP176" s="230" t="str">
        <f t="shared" si="14"/>
        <v/>
      </c>
      <c r="BQ176" s="231" t="str">
        <f>IF(BP176="","",COUNTIF(特定市町村確認用!D:D,事業実施条件確認シート!BP176))</f>
        <v/>
      </c>
      <c r="BR176" s="231"/>
    </row>
    <row r="177" spans="2:70" x14ac:dyDescent="0.4">
      <c r="B177" s="120">
        <v>157</v>
      </c>
      <c r="C177" s="4"/>
      <c r="D177" s="4"/>
      <c r="E177" s="4"/>
      <c r="F177" s="4"/>
      <c r="G177" s="4"/>
      <c r="H177" s="4"/>
      <c r="I177" s="29" t="str">
        <f t="shared" si="12"/>
        <v/>
      </c>
      <c r="J177" s="5"/>
      <c r="K177" s="113"/>
      <c r="L177" s="114"/>
      <c r="M177" s="115"/>
      <c r="N177" s="3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59" t="s">
        <v>2</v>
      </c>
      <c r="BP177" s="230" t="str">
        <f t="shared" si="14"/>
        <v/>
      </c>
      <c r="BQ177" s="231" t="str">
        <f>IF(BP177="","",COUNTIF(特定市町村確認用!D:D,事業実施条件確認シート!BP177))</f>
        <v/>
      </c>
      <c r="BR177" s="231"/>
    </row>
    <row r="178" spans="2:70" x14ac:dyDescent="0.4">
      <c r="B178" s="120">
        <v>158</v>
      </c>
      <c r="C178" s="4"/>
      <c r="D178" s="4"/>
      <c r="E178" s="4"/>
      <c r="F178" s="4"/>
      <c r="G178" s="4"/>
      <c r="H178" s="4"/>
      <c r="I178" s="29" t="str">
        <f t="shared" si="12"/>
        <v/>
      </c>
      <c r="J178" s="5"/>
      <c r="K178" s="113"/>
      <c r="L178" s="114"/>
      <c r="M178" s="115"/>
      <c r="N178" s="3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59" t="s">
        <v>2</v>
      </c>
      <c r="BP178" s="230" t="str">
        <f t="shared" si="14"/>
        <v/>
      </c>
      <c r="BQ178" s="231" t="str">
        <f>IF(BP178="","",COUNTIF(特定市町村確認用!D:D,事業実施条件確認シート!BP178))</f>
        <v/>
      </c>
      <c r="BR178" s="231"/>
    </row>
    <row r="179" spans="2:70" x14ac:dyDescent="0.4">
      <c r="B179" s="120">
        <v>159</v>
      </c>
      <c r="C179" s="4"/>
      <c r="D179" s="4"/>
      <c r="E179" s="4"/>
      <c r="F179" s="4"/>
      <c r="G179" s="4"/>
      <c r="H179" s="4"/>
      <c r="I179" s="29" t="str">
        <f t="shared" si="12"/>
        <v/>
      </c>
      <c r="J179" s="5"/>
      <c r="K179" s="113"/>
      <c r="L179" s="114"/>
      <c r="M179" s="115"/>
      <c r="N179" s="3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59" t="s">
        <v>2</v>
      </c>
      <c r="BP179" s="230" t="str">
        <f t="shared" si="14"/>
        <v/>
      </c>
      <c r="BQ179" s="231" t="str">
        <f>IF(BP179="","",COUNTIF(特定市町村確認用!D:D,事業実施条件確認シート!BP179))</f>
        <v/>
      </c>
      <c r="BR179" s="231"/>
    </row>
    <row r="180" spans="2:70" x14ac:dyDescent="0.4">
      <c r="B180" s="120">
        <v>160</v>
      </c>
      <c r="C180" s="4"/>
      <c r="D180" s="4"/>
      <c r="E180" s="4"/>
      <c r="F180" s="4"/>
      <c r="G180" s="4"/>
      <c r="H180" s="4"/>
      <c r="I180" s="29" t="str">
        <f t="shared" si="12"/>
        <v/>
      </c>
      <c r="J180" s="5"/>
      <c r="K180" s="113"/>
      <c r="L180" s="114"/>
      <c r="M180" s="115"/>
      <c r="N180" s="3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59" t="s">
        <v>2</v>
      </c>
      <c r="BP180" s="230" t="str">
        <f t="shared" si="14"/>
        <v/>
      </c>
      <c r="BQ180" s="231" t="str">
        <f>IF(BP180="","",COUNTIF(特定市町村確認用!D:D,事業実施条件確認シート!BP180))</f>
        <v/>
      </c>
      <c r="BR180" s="231"/>
    </row>
    <row r="181" spans="2:70" x14ac:dyDescent="0.4">
      <c r="B181" s="120">
        <v>161</v>
      </c>
      <c r="C181" s="4"/>
      <c r="D181" s="4"/>
      <c r="E181" s="4"/>
      <c r="F181" s="4"/>
      <c r="G181" s="4"/>
      <c r="H181" s="4"/>
      <c r="I181" s="29" t="str">
        <f t="shared" si="12"/>
        <v/>
      </c>
      <c r="J181" s="5"/>
      <c r="K181" s="113"/>
      <c r="L181" s="114"/>
      <c r="M181" s="115"/>
      <c r="N181" s="3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59" t="s">
        <v>2</v>
      </c>
      <c r="BP181" s="230" t="str">
        <f t="shared" si="14"/>
        <v/>
      </c>
      <c r="BQ181" s="231" t="str">
        <f>IF(BP181="","",COUNTIF(特定市町村確認用!D:D,事業実施条件確認シート!BP181))</f>
        <v/>
      </c>
      <c r="BR181" s="231"/>
    </row>
    <row r="182" spans="2:70" x14ac:dyDescent="0.4">
      <c r="B182" s="120">
        <v>162</v>
      </c>
      <c r="C182" s="4"/>
      <c r="D182" s="4"/>
      <c r="E182" s="4"/>
      <c r="F182" s="4"/>
      <c r="G182" s="4"/>
      <c r="H182" s="4"/>
      <c r="I182" s="29" t="str">
        <f t="shared" si="12"/>
        <v/>
      </c>
      <c r="J182" s="5"/>
      <c r="K182" s="113"/>
      <c r="L182" s="114"/>
      <c r="M182" s="115"/>
      <c r="N182" s="3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59" t="s">
        <v>2</v>
      </c>
      <c r="BP182" s="230" t="str">
        <f t="shared" si="14"/>
        <v/>
      </c>
      <c r="BQ182" s="231" t="str">
        <f>IF(BP182="","",COUNTIF(特定市町村確認用!D:D,事業実施条件確認シート!BP182))</f>
        <v/>
      </c>
      <c r="BR182" s="231"/>
    </row>
    <row r="183" spans="2:70" x14ac:dyDescent="0.4">
      <c r="B183" s="120">
        <v>163</v>
      </c>
      <c r="C183" s="4"/>
      <c r="D183" s="4"/>
      <c r="E183" s="4"/>
      <c r="F183" s="4"/>
      <c r="G183" s="4"/>
      <c r="H183" s="4"/>
      <c r="I183" s="29" t="str">
        <f t="shared" si="12"/>
        <v/>
      </c>
      <c r="J183" s="5"/>
      <c r="K183" s="113"/>
      <c r="L183" s="114"/>
      <c r="M183" s="115"/>
      <c r="N183" s="3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59" t="s">
        <v>2</v>
      </c>
      <c r="BP183" s="230" t="str">
        <f t="shared" si="14"/>
        <v/>
      </c>
      <c r="BQ183" s="231" t="str">
        <f>IF(BP183="","",COUNTIF(特定市町村確認用!D:D,事業実施条件確認シート!BP183))</f>
        <v/>
      </c>
      <c r="BR183" s="231"/>
    </row>
    <row r="184" spans="2:70" x14ac:dyDescent="0.4">
      <c r="B184" s="120">
        <v>164</v>
      </c>
      <c r="C184" s="4"/>
      <c r="D184" s="4"/>
      <c r="E184" s="4"/>
      <c r="F184" s="4"/>
      <c r="G184" s="4"/>
      <c r="H184" s="4"/>
      <c r="I184" s="29" t="str">
        <f t="shared" si="12"/>
        <v/>
      </c>
      <c r="J184" s="5"/>
      <c r="K184" s="113"/>
      <c r="L184" s="114"/>
      <c r="M184" s="115"/>
      <c r="N184" s="3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59" t="s">
        <v>2</v>
      </c>
      <c r="BP184" s="230" t="str">
        <f t="shared" si="14"/>
        <v/>
      </c>
      <c r="BQ184" s="231" t="str">
        <f>IF(BP184="","",COUNTIF(特定市町村確認用!D:D,事業実施条件確認シート!BP184))</f>
        <v/>
      </c>
      <c r="BR184" s="231"/>
    </row>
    <row r="185" spans="2:70" x14ac:dyDescent="0.4">
      <c r="B185" s="120">
        <v>165</v>
      </c>
      <c r="C185" s="4"/>
      <c r="D185" s="4"/>
      <c r="E185" s="4"/>
      <c r="F185" s="4"/>
      <c r="G185" s="4"/>
      <c r="H185" s="4"/>
      <c r="I185" s="29" t="str">
        <f t="shared" si="12"/>
        <v/>
      </c>
      <c r="J185" s="5"/>
      <c r="K185" s="113"/>
      <c r="L185" s="114"/>
      <c r="M185" s="115"/>
      <c r="N185" s="3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59" t="s">
        <v>2</v>
      </c>
      <c r="BP185" s="230" t="str">
        <f t="shared" si="14"/>
        <v/>
      </c>
      <c r="BQ185" s="231" t="str">
        <f>IF(BP185="","",COUNTIF(特定市町村確認用!D:D,事業実施条件確認シート!BP185))</f>
        <v/>
      </c>
      <c r="BR185" s="231"/>
    </row>
    <row r="186" spans="2:70" x14ac:dyDescent="0.4">
      <c r="B186" s="120">
        <v>166</v>
      </c>
      <c r="C186" s="4"/>
      <c r="D186" s="4"/>
      <c r="E186" s="4"/>
      <c r="F186" s="4"/>
      <c r="G186" s="4"/>
      <c r="H186" s="4"/>
      <c r="I186" s="29" t="str">
        <f t="shared" si="12"/>
        <v/>
      </c>
      <c r="J186" s="5"/>
      <c r="K186" s="113"/>
      <c r="L186" s="114"/>
      <c r="M186" s="115"/>
      <c r="N186" s="3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59" t="s">
        <v>2</v>
      </c>
      <c r="BP186" s="230" t="str">
        <f t="shared" si="14"/>
        <v/>
      </c>
      <c r="BQ186" s="231" t="str">
        <f>IF(BP186="","",COUNTIF(特定市町村確認用!D:D,事業実施条件確認シート!BP186))</f>
        <v/>
      </c>
      <c r="BR186" s="231"/>
    </row>
    <row r="187" spans="2:70" x14ac:dyDescent="0.4">
      <c r="B187" s="120">
        <v>167</v>
      </c>
      <c r="C187" s="4"/>
      <c r="D187" s="4"/>
      <c r="E187" s="4"/>
      <c r="F187" s="4"/>
      <c r="G187" s="4"/>
      <c r="H187" s="4"/>
      <c r="I187" s="29" t="str">
        <f t="shared" si="12"/>
        <v/>
      </c>
      <c r="J187" s="5"/>
      <c r="K187" s="113"/>
      <c r="L187" s="114"/>
      <c r="M187" s="115"/>
      <c r="N187" s="3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59" t="s">
        <v>2</v>
      </c>
      <c r="BP187" s="230" t="str">
        <f t="shared" si="14"/>
        <v/>
      </c>
      <c r="BQ187" s="231" t="str">
        <f>IF(BP187="","",COUNTIF(特定市町村確認用!D:D,事業実施条件確認シート!BP187))</f>
        <v/>
      </c>
      <c r="BR187" s="231"/>
    </row>
    <row r="188" spans="2:70" x14ac:dyDescent="0.4">
      <c r="B188" s="120">
        <v>168</v>
      </c>
      <c r="C188" s="4"/>
      <c r="D188" s="4"/>
      <c r="E188" s="4"/>
      <c r="F188" s="4"/>
      <c r="G188" s="4"/>
      <c r="H188" s="4"/>
      <c r="I188" s="29" t="str">
        <f t="shared" si="12"/>
        <v/>
      </c>
      <c r="J188" s="5"/>
      <c r="K188" s="113"/>
      <c r="L188" s="114"/>
      <c r="M188" s="115"/>
      <c r="N188" s="3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59" t="s">
        <v>2</v>
      </c>
      <c r="BP188" s="230" t="str">
        <f t="shared" si="14"/>
        <v/>
      </c>
      <c r="BQ188" s="231" t="str">
        <f>IF(BP188="","",COUNTIF(特定市町村確認用!D:D,事業実施条件確認シート!BP188))</f>
        <v/>
      </c>
      <c r="BR188" s="231"/>
    </row>
    <row r="189" spans="2:70" x14ac:dyDescent="0.4">
      <c r="B189" s="120">
        <v>169</v>
      </c>
      <c r="C189" s="4"/>
      <c r="D189" s="4"/>
      <c r="E189" s="4"/>
      <c r="F189" s="4"/>
      <c r="G189" s="4"/>
      <c r="H189" s="4"/>
      <c r="I189" s="29" t="str">
        <f t="shared" si="12"/>
        <v/>
      </c>
      <c r="J189" s="5"/>
      <c r="K189" s="113"/>
      <c r="L189" s="114"/>
      <c r="M189" s="115"/>
      <c r="N189" s="3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59" t="s">
        <v>2</v>
      </c>
      <c r="BP189" s="230" t="str">
        <f t="shared" si="14"/>
        <v/>
      </c>
      <c r="BQ189" s="231" t="str">
        <f>IF(BP189="","",COUNTIF(特定市町村確認用!D:D,事業実施条件確認シート!BP189))</f>
        <v/>
      </c>
      <c r="BR189" s="231"/>
    </row>
    <row r="190" spans="2:70" x14ac:dyDescent="0.4">
      <c r="B190" s="120">
        <v>170</v>
      </c>
      <c r="C190" s="4"/>
      <c r="D190" s="4"/>
      <c r="E190" s="4"/>
      <c r="F190" s="4"/>
      <c r="G190" s="4"/>
      <c r="H190" s="4"/>
      <c r="I190" s="29" t="str">
        <f t="shared" si="12"/>
        <v/>
      </c>
      <c r="J190" s="5"/>
      <c r="K190" s="113"/>
      <c r="L190" s="114"/>
      <c r="M190" s="115"/>
      <c r="N190" s="3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59" t="s">
        <v>2</v>
      </c>
      <c r="BP190" s="230" t="str">
        <f t="shared" si="14"/>
        <v/>
      </c>
      <c r="BQ190" s="231" t="str">
        <f>IF(BP190="","",COUNTIF(特定市町村確認用!D:D,事業実施条件確認シート!BP190))</f>
        <v/>
      </c>
      <c r="BR190" s="231"/>
    </row>
    <row r="191" spans="2:70" x14ac:dyDescent="0.4">
      <c r="B191" s="120">
        <v>171</v>
      </c>
      <c r="C191" s="4"/>
      <c r="D191" s="4"/>
      <c r="E191" s="4"/>
      <c r="F191" s="4"/>
      <c r="G191" s="4"/>
      <c r="H191" s="4"/>
      <c r="I191" s="29" t="str">
        <f t="shared" si="12"/>
        <v/>
      </c>
      <c r="J191" s="5"/>
      <c r="K191" s="113"/>
      <c r="L191" s="114"/>
      <c r="M191" s="115"/>
      <c r="N191" s="3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59" t="s">
        <v>2</v>
      </c>
      <c r="BP191" s="230" t="str">
        <f t="shared" si="14"/>
        <v/>
      </c>
      <c r="BQ191" s="231" t="str">
        <f>IF(BP191="","",COUNTIF(特定市町村確認用!D:D,事業実施条件確認シート!BP191))</f>
        <v/>
      </c>
      <c r="BR191" s="231"/>
    </row>
    <row r="192" spans="2:70" x14ac:dyDescent="0.4">
      <c r="B192" s="120">
        <v>172</v>
      </c>
      <c r="C192" s="4"/>
      <c r="D192" s="4"/>
      <c r="E192" s="4"/>
      <c r="F192" s="4"/>
      <c r="G192" s="4"/>
      <c r="H192" s="4"/>
      <c r="I192" s="29" t="str">
        <f t="shared" si="12"/>
        <v/>
      </c>
      <c r="J192" s="5"/>
      <c r="K192" s="113"/>
      <c r="L192" s="114"/>
      <c r="M192" s="115"/>
      <c r="N192" s="3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59" t="s">
        <v>2</v>
      </c>
      <c r="BP192" s="230" t="str">
        <f t="shared" si="14"/>
        <v/>
      </c>
      <c r="BQ192" s="231" t="str">
        <f>IF(BP192="","",COUNTIF(特定市町村確認用!D:D,事業実施条件確認シート!BP192))</f>
        <v/>
      </c>
      <c r="BR192" s="231"/>
    </row>
    <row r="193" spans="2:70" x14ac:dyDescent="0.4">
      <c r="B193" s="120">
        <v>173</v>
      </c>
      <c r="C193" s="4"/>
      <c r="D193" s="4"/>
      <c r="E193" s="4"/>
      <c r="F193" s="4"/>
      <c r="G193" s="4"/>
      <c r="H193" s="4"/>
      <c r="I193" s="29" t="str">
        <f t="shared" si="12"/>
        <v/>
      </c>
      <c r="J193" s="5"/>
      <c r="K193" s="113"/>
      <c r="L193" s="114"/>
      <c r="M193" s="115"/>
      <c r="N193" s="3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59" t="s">
        <v>2</v>
      </c>
      <c r="BP193" s="230" t="str">
        <f t="shared" si="14"/>
        <v/>
      </c>
      <c r="BQ193" s="231" t="str">
        <f>IF(BP193="","",COUNTIF(特定市町村確認用!D:D,事業実施条件確認シート!BP193))</f>
        <v/>
      </c>
      <c r="BR193" s="231"/>
    </row>
    <row r="194" spans="2:70" x14ac:dyDescent="0.4">
      <c r="B194" s="120">
        <v>174</v>
      </c>
      <c r="C194" s="4"/>
      <c r="D194" s="4"/>
      <c r="E194" s="4"/>
      <c r="F194" s="4"/>
      <c r="G194" s="4"/>
      <c r="H194" s="4"/>
      <c r="I194" s="29" t="str">
        <f t="shared" si="12"/>
        <v/>
      </c>
      <c r="J194" s="5"/>
      <c r="K194" s="113"/>
      <c r="L194" s="114"/>
      <c r="M194" s="115"/>
      <c r="N194" s="3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59" t="s">
        <v>2</v>
      </c>
      <c r="BP194" s="230" t="str">
        <f t="shared" si="14"/>
        <v/>
      </c>
      <c r="BQ194" s="231" t="str">
        <f>IF(BP194="","",COUNTIF(特定市町村確認用!D:D,事業実施条件確認シート!BP194))</f>
        <v/>
      </c>
      <c r="BR194" s="231"/>
    </row>
    <row r="195" spans="2:70" x14ac:dyDescent="0.4">
      <c r="B195" s="120">
        <v>175</v>
      </c>
      <c r="C195" s="4"/>
      <c r="D195" s="4"/>
      <c r="E195" s="4"/>
      <c r="F195" s="4"/>
      <c r="G195" s="4"/>
      <c r="H195" s="4"/>
      <c r="I195" s="29" t="str">
        <f t="shared" si="12"/>
        <v/>
      </c>
      <c r="J195" s="5"/>
      <c r="K195" s="113"/>
      <c r="L195" s="114"/>
      <c r="M195" s="115"/>
      <c r="N195" s="3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59" t="s">
        <v>2</v>
      </c>
      <c r="BP195" s="230" t="str">
        <f t="shared" si="14"/>
        <v/>
      </c>
      <c r="BQ195" s="231" t="str">
        <f>IF(BP195="","",COUNTIF(特定市町村確認用!D:D,事業実施条件確認シート!BP195))</f>
        <v/>
      </c>
      <c r="BR195" s="231"/>
    </row>
    <row r="196" spans="2:70" x14ac:dyDescent="0.4">
      <c r="B196" s="120">
        <v>176</v>
      </c>
      <c r="C196" s="4"/>
      <c r="D196" s="4"/>
      <c r="E196" s="4"/>
      <c r="F196" s="4"/>
      <c r="G196" s="4"/>
      <c r="H196" s="4"/>
      <c r="I196" s="29" t="str">
        <f t="shared" si="12"/>
        <v/>
      </c>
      <c r="J196" s="5"/>
      <c r="K196" s="113"/>
      <c r="L196" s="114"/>
      <c r="M196" s="115"/>
      <c r="N196" s="3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59" t="s">
        <v>2</v>
      </c>
      <c r="BP196" s="230" t="str">
        <f t="shared" si="14"/>
        <v/>
      </c>
      <c r="BQ196" s="231" t="str">
        <f>IF(BP196="","",COUNTIF(特定市町村確認用!D:D,事業実施条件確認シート!BP196))</f>
        <v/>
      </c>
      <c r="BR196" s="231"/>
    </row>
    <row r="197" spans="2:70" x14ac:dyDescent="0.4">
      <c r="B197" s="120">
        <v>177</v>
      </c>
      <c r="C197" s="4"/>
      <c r="D197" s="4"/>
      <c r="E197" s="4"/>
      <c r="F197" s="4"/>
      <c r="G197" s="4"/>
      <c r="H197" s="4"/>
      <c r="I197" s="29" t="str">
        <f t="shared" si="12"/>
        <v/>
      </c>
      <c r="J197" s="5"/>
      <c r="K197" s="113"/>
      <c r="L197" s="114"/>
      <c r="M197" s="115"/>
      <c r="N197" s="3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59" t="s">
        <v>2</v>
      </c>
      <c r="BP197" s="230" t="str">
        <f t="shared" si="14"/>
        <v/>
      </c>
      <c r="BQ197" s="231" t="str">
        <f>IF(BP197="","",COUNTIF(特定市町村確認用!D:D,事業実施条件確認シート!BP197))</f>
        <v/>
      </c>
      <c r="BR197" s="231"/>
    </row>
    <row r="198" spans="2:70" x14ac:dyDescent="0.4">
      <c r="B198" s="120">
        <v>178</v>
      </c>
      <c r="C198" s="4"/>
      <c r="D198" s="4"/>
      <c r="E198" s="4"/>
      <c r="F198" s="4"/>
      <c r="G198" s="4"/>
      <c r="H198" s="4"/>
      <c r="I198" s="29" t="str">
        <f t="shared" si="12"/>
        <v/>
      </c>
      <c r="J198" s="5"/>
      <c r="K198" s="113"/>
      <c r="L198" s="114"/>
      <c r="M198" s="115"/>
      <c r="N198" s="3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59" t="s">
        <v>2</v>
      </c>
      <c r="BP198" s="230" t="str">
        <f t="shared" si="14"/>
        <v/>
      </c>
      <c r="BQ198" s="231" t="str">
        <f>IF(BP198="","",COUNTIF(特定市町村確認用!D:D,事業実施条件確認シート!BP198))</f>
        <v/>
      </c>
      <c r="BR198" s="231"/>
    </row>
    <row r="199" spans="2:70" x14ac:dyDescent="0.4">
      <c r="B199" s="120">
        <v>179</v>
      </c>
      <c r="C199" s="4"/>
      <c r="D199" s="4"/>
      <c r="E199" s="4"/>
      <c r="F199" s="4"/>
      <c r="G199" s="4"/>
      <c r="H199" s="4"/>
      <c r="I199" s="29" t="str">
        <f t="shared" si="12"/>
        <v/>
      </c>
      <c r="J199" s="5"/>
      <c r="K199" s="113"/>
      <c r="L199" s="114"/>
      <c r="M199" s="115"/>
      <c r="N199" s="3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59" t="s">
        <v>2</v>
      </c>
      <c r="BP199" s="230" t="str">
        <f t="shared" si="14"/>
        <v/>
      </c>
      <c r="BQ199" s="231" t="str">
        <f>IF(BP199="","",COUNTIF(特定市町村確認用!D:D,事業実施条件確認シート!BP199))</f>
        <v/>
      </c>
      <c r="BR199" s="231"/>
    </row>
    <row r="200" spans="2:70" x14ac:dyDescent="0.4">
      <c r="B200" s="120">
        <v>180</v>
      </c>
      <c r="C200" s="4"/>
      <c r="D200" s="4"/>
      <c r="E200" s="4"/>
      <c r="F200" s="4"/>
      <c r="G200" s="4"/>
      <c r="H200" s="4"/>
      <c r="I200" s="29" t="str">
        <f t="shared" si="12"/>
        <v/>
      </c>
      <c r="J200" s="5"/>
      <c r="K200" s="113"/>
      <c r="L200" s="114"/>
      <c r="M200" s="115"/>
      <c r="N200" s="3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59" t="s">
        <v>2</v>
      </c>
      <c r="BP200" s="230" t="str">
        <f t="shared" si="14"/>
        <v/>
      </c>
      <c r="BQ200" s="231" t="str">
        <f>IF(BP200="","",COUNTIF(特定市町村確認用!D:D,事業実施条件確認シート!BP200))</f>
        <v/>
      </c>
      <c r="BR200" s="231"/>
    </row>
    <row r="201" spans="2:70" x14ac:dyDescent="0.4">
      <c r="B201" s="120">
        <v>181</v>
      </c>
      <c r="C201" s="4"/>
      <c r="D201" s="4"/>
      <c r="E201" s="4"/>
      <c r="F201" s="4"/>
      <c r="G201" s="4"/>
      <c r="H201" s="4"/>
      <c r="I201" s="29" t="str">
        <f t="shared" si="12"/>
        <v/>
      </c>
      <c r="J201" s="5"/>
      <c r="K201" s="113"/>
      <c r="L201" s="114"/>
      <c r="M201" s="115"/>
      <c r="N201" s="3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59" t="s">
        <v>2</v>
      </c>
      <c r="BP201" s="230" t="str">
        <f t="shared" si="14"/>
        <v/>
      </c>
      <c r="BQ201" s="231" t="str">
        <f>IF(BP201="","",COUNTIF(特定市町村確認用!D:D,事業実施条件確認シート!BP201))</f>
        <v/>
      </c>
      <c r="BR201" s="231"/>
    </row>
    <row r="202" spans="2:70" x14ac:dyDescent="0.4">
      <c r="B202" s="120">
        <v>182</v>
      </c>
      <c r="C202" s="4"/>
      <c r="D202" s="4"/>
      <c r="E202" s="4"/>
      <c r="F202" s="4"/>
      <c r="G202" s="4"/>
      <c r="H202" s="4"/>
      <c r="I202" s="29" t="str">
        <f t="shared" si="12"/>
        <v/>
      </c>
      <c r="J202" s="5"/>
      <c r="K202" s="113"/>
      <c r="L202" s="114"/>
      <c r="M202" s="115"/>
      <c r="N202" s="3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59" t="s">
        <v>2</v>
      </c>
      <c r="BP202" s="230" t="str">
        <f t="shared" si="14"/>
        <v/>
      </c>
      <c r="BQ202" s="231" t="str">
        <f>IF(BP202="","",COUNTIF(特定市町村確認用!D:D,事業実施条件確認シート!BP202))</f>
        <v/>
      </c>
      <c r="BR202" s="231"/>
    </row>
    <row r="203" spans="2:70" x14ac:dyDescent="0.4">
      <c r="B203" s="120">
        <v>183</v>
      </c>
      <c r="C203" s="4"/>
      <c r="D203" s="4"/>
      <c r="E203" s="4"/>
      <c r="F203" s="4"/>
      <c r="G203" s="4"/>
      <c r="H203" s="4"/>
      <c r="I203" s="29" t="str">
        <f t="shared" si="12"/>
        <v/>
      </c>
      <c r="J203" s="5"/>
      <c r="K203" s="113"/>
      <c r="L203" s="114"/>
      <c r="M203" s="115"/>
      <c r="N203" s="3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59" t="s">
        <v>2</v>
      </c>
      <c r="BP203" s="230" t="str">
        <f t="shared" si="14"/>
        <v/>
      </c>
      <c r="BQ203" s="231" t="str">
        <f>IF(BP203="","",COUNTIF(特定市町村確認用!D:D,事業実施条件確認シート!BP203))</f>
        <v/>
      </c>
      <c r="BR203" s="231"/>
    </row>
    <row r="204" spans="2:70" x14ac:dyDescent="0.4">
      <c r="B204" s="120">
        <v>184</v>
      </c>
      <c r="C204" s="4"/>
      <c r="D204" s="4"/>
      <c r="E204" s="4"/>
      <c r="F204" s="4"/>
      <c r="G204" s="4"/>
      <c r="H204" s="4"/>
      <c r="I204" s="29" t="str">
        <f t="shared" si="12"/>
        <v/>
      </c>
      <c r="J204" s="5"/>
      <c r="K204" s="113"/>
      <c r="L204" s="114"/>
      <c r="M204" s="115"/>
      <c r="N204" s="3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59" t="s">
        <v>2</v>
      </c>
      <c r="BP204" s="230" t="str">
        <f t="shared" si="14"/>
        <v/>
      </c>
      <c r="BQ204" s="231" t="str">
        <f>IF(BP204="","",COUNTIF(特定市町村確認用!D:D,事業実施条件確認シート!BP204))</f>
        <v/>
      </c>
      <c r="BR204" s="231"/>
    </row>
    <row r="205" spans="2:70" x14ac:dyDescent="0.4">
      <c r="B205" s="120">
        <v>185</v>
      </c>
      <c r="C205" s="4"/>
      <c r="D205" s="4"/>
      <c r="E205" s="4"/>
      <c r="F205" s="4"/>
      <c r="G205" s="4"/>
      <c r="H205" s="4"/>
      <c r="I205" s="29" t="str">
        <f t="shared" ref="I205:I268" si="15">IF(BQ205=VALUE(1),"該当","")</f>
        <v/>
      </c>
      <c r="J205" s="5"/>
      <c r="K205" s="113"/>
      <c r="L205" s="114"/>
      <c r="M205" s="115"/>
      <c r="N205" s="3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59" t="s">
        <v>2</v>
      </c>
      <c r="BP205" s="230" t="str">
        <f t="shared" si="14"/>
        <v/>
      </c>
      <c r="BQ205" s="231" t="str">
        <f>IF(BP205="","",COUNTIF(特定市町村確認用!D:D,事業実施条件確認シート!BP205))</f>
        <v/>
      </c>
      <c r="BR205" s="231"/>
    </row>
    <row r="206" spans="2:70" x14ac:dyDescent="0.4">
      <c r="B206" s="120">
        <v>186</v>
      </c>
      <c r="C206" s="4"/>
      <c r="D206" s="4"/>
      <c r="E206" s="4"/>
      <c r="F206" s="4"/>
      <c r="G206" s="4"/>
      <c r="H206" s="4"/>
      <c r="I206" s="29" t="str">
        <f t="shared" si="15"/>
        <v/>
      </c>
      <c r="J206" s="5"/>
      <c r="K206" s="113"/>
      <c r="L206" s="114"/>
      <c r="M206" s="115"/>
      <c r="N206" s="3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59" t="s">
        <v>2</v>
      </c>
      <c r="BP206" s="230" t="str">
        <f t="shared" si="14"/>
        <v/>
      </c>
      <c r="BQ206" s="231" t="str">
        <f>IF(BP206="","",COUNTIF(特定市町村確認用!D:D,事業実施条件確認シート!BP206))</f>
        <v/>
      </c>
      <c r="BR206" s="231"/>
    </row>
    <row r="207" spans="2:70" x14ac:dyDescent="0.4">
      <c r="B207" s="120">
        <v>187</v>
      </c>
      <c r="C207" s="4"/>
      <c r="D207" s="4"/>
      <c r="E207" s="4"/>
      <c r="F207" s="4"/>
      <c r="G207" s="4"/>
      <c r="H207" s="4"/>
      <c r="I207" s="29" t="str">
        <f t="shared" si="15"/>
        <v/>
      </c>
      <c r="J207" s="5"/>
      <c r="K207" s="113"/>
      <c r="L207" s="114"/>
      <c r="M207" s="115"/>
      <c r="N207" s="3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59" t="s">
        <v>2</v>
      </c>
      <c r="BP207" s="230" t="str">
        <f t="shared" si="14"/>
        <v/>
      </c>
      <c r="BQ207" s="231" t="str">
        <f>IF(BP207="","",COUNTIF(特定市町村確認用!D:D,事業実施条件確認シート!BP207))</f>
        <v/>
      </c>
      <c r="BR207" s="231"/>
    </row>
    <row r="208" spans="2:70" x14ac:dyDescent="0.4">
      <c r="B208" s="120">
        <v>188</v>
      </c>
      <c r="C208" s="4"/>
      <c r="D208" s="4"/>
      <c r="E208" s="4"/>
      <c r="F208" s="4"/>
      <c r="G208" s="4"/>
      <c r="H208" s="4"/>
      <c r="I208" s="29" t="str">
        <f t="shared" si="15"/>
        <v/>
      </c>
      <c r="J208" s="5"/>
      <c r="K208" s="113"/>
      <c r="L208" s="114"/>
      <c r="M208" s="115"/>
      <c r="N208" s="3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59" t="s">
        <v>2</v>
      </c>
      <c r="BP208" s="230" t="str">
        <f t="shared" si="14"/>
        <v/>
      </c>
      <c r="BQ208" s="231" t="str">
        <f>IF(BP208="","",COUNTIF(特定市町村確認用!D:D,事業実施条件確認シート!BP208))</f>
        <v/>
      </c>
      <c r="BR208" s="231"/>
    </row>
    <row r="209" spans="2:70" x14ac:dyDescent="0.4">
      <c r="B209" s="120">
        <v>189</v>
      </c>
      <c r="C209" s="4"/>
      <c r="D209" s="4"/>
      <c r="E209" s="4"/>
      <c r="F209" s="4"/>
      <c r="G209" s="4"/>
      <c r="H209" s="4"/>
      <c r="I209" s="29" t="str">
        <f t="shared" si="15"/>
        <v/>
      </c>
      <c r="J209" s="5"/>
      <c r="K209" s="113"/>
      <c r="L209" s="114"/>
      <c r="M209" s="115"/>
      <c r="N209" s="3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59" t="s">
        <v>2</v>
      </c>
      <c r="BP209" s="230" t="str">
        <f t="shared" si="14"/>
        <v/>
      </c>
      <c r="BQ209" s="231" t="str">
        <f>IF(BP209="","",COUNTIF(特定市町村確認用!D:D,事業実施条件確認シート!BP209))</f>
        <v/>
      </c>
      <c r="BR209" s="231"/>
    </row>
    <row r="210" spans="2:70" x14ac:dyDescent="0.4">
      <c r="B210" s="120">
        <v>190</v>
      </c>
      <c r="C210" s="4"/>
      <c r="D210" s="4"/>
      <c r="E210" s="4"/>
      <c r="F210" s="4"/>
      <c r="G210" s="4"/>
      <c r="H210" s="4"/>
      <c r="I210" s="29" t="str">
        <f t="shared" si="15"/>
        <v/>
      </c>
      <c r="J210" s="5"/>
      <c r="K210" s="113"/>
      <c r="L210" s="114"/>
      <c r="M210" s="115"/>
      <c r="N210" s="3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59" t="s">
        <v>2</v>
      </c>
      <c r="BP210" s="230" t="str">
        <f t="shared" ref="BP210:BP274" si="16">F210&amp;G210</f>
        <v/>
      </c>
      <c r="BQ210" s="231" t="str">
        <f>IF(BP210="","",COUNTIF(特定市町村確認用!D:D,事業実施条件確認シート!BP210))</f>
        <v/>
      </c>
      <c r="BR210" s="231"/>
    </row>
    <row r="211" spans="2:70" x14ac:dyDescent="0.4">
      <c r="B211" s="120">
        <v>191</v>
      </c>
      <c r="C211" s="4"/>
      <c r="D211" s="4"/>
      <c r="E211" s="4"/>
      <c r="F211" s="4"/>
      <c r="G211" s="4"/>
      <c r="H211" s="4"/>
      <c r="I211" s="29" t="str">
        <f t="shared" si="15"/>
        <v/>
      </c>
      <c r="J211" s="5"/>
      <c r="K211" s="113"/>
      <c r="L211" s="114"/>
      <c r="M211" s="115"/>
      <c r="N211" s="3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59" t="s">
        <v>2</v>
      </c>
      <c r="BP211" s="230" t="str">
        <f t="shared" si="16"/>
        <v/>
      </c>
      <c r="BQ211" s="231" t="str">
        <f>IF(BP211="","",COUNTIF(特定市町村確認用!D:D,事業実施条件確認シート!BP211))</f>
        <v/>
      </c>
      <c r="BR211" s="231"/>
    </row>
    <row r="212" spans="2:70" x14ac:dyDescent="0.4">
      <c r="B212" s="120">
        <v>192</v>
      </c>
      <c r="C212" s="4"/>
      <c r="D212" s="4"/>
      <c r="E212" s="4"/>
      <c r="F212" s="4"/>
      <c r="G212" s="4"/>
      <c r="H212" s="4"/>
      <c r="I212" s="29" t="str">
        <f t="shared" si="15"/>
        <v/>
      </c>
      <c r="J212" s="5"/>
      <c r="K212" s="113"/>
      <c r="L212" s="114"/>
      <c r="M212" s="115"/>
      <c r="N212" s="3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59" t="s">
        <v>2</v>
      </c>
      <c r="BP212" s="230" t="str">
        <f t="shared" si="16"/>
        <v/>
      </c>
      <c r="BQ212" s="231" t="str">
        <f>IF(BP212="","",COUNTIF(特定市町村確認用!D:D,事業実施条件確認シート!BP212))</f>
        <v/>
      </c>
      <c r="BR212" s="231"/>
    </row>
    <row r="213" spans="2:70" x14ac:dyDescent="0.4">
      <c r="B213" s="120">
        <v>193</v>
      </c>
      <c r="C213" s="4"/>
      <c r="D213" s="4"/>
      <c r="E213" s="4"/>
      <c r="F213" s="4"/>
      <c r="G213" s="4"/>
      <c r="H213" s="4"/>
      <c r="I213" s="29" t="str">
        <f t="shared" si="15"/>
        <v/>
      </c>
      <c r="J213" s="5"/>
      <c r="K213" s="113"/>
      <c r="L213" s="114"/>
      <c r="M213" s="115"/>
      <c r="N213" s="3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59" t="s">
        <v>2</v>
      </c>
      <c r="BP213" s="230" t="str">
        <f t="shared" si="16"/>
        <v/>
      </c>
      <c r="BQ213" s="231" t="str">
        <f>IF(BP213="","",COUNTIF(特定市町村確認用!D:D,事業実施条件確認シート!BP213))</f>
        <v/>
      </c>
      <c r="BR213" s="231"/>
    </row>
    <row r="214" spans="2:70" x14ac:dyDescent="0.4">
      <c r="B214" s="120">
        <v>194</v>
      </c>
      <c r="C214" s="4"/>
      <c r="D214" s="4"/>
      <c r="E214" s="4"/>
      <c r="F214" s="4"/>
      <c r="G214" s="4"/>
      <c r="H214" s="4"/>
      <c r="I214" s="29" t="str">
        <f t="shared" si="15"/>
        <v/>
      </c>
      <c r="J214" s="5"/>
      <c r="K214" s="113"/>
      <c r="L214" s="114"/>
      <c r="M214" s="115"/>
      <c r="N214" s="3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59" t="s">
        <v>2</v>
      </c>
      <c r="BP214" s="230" t="str">
        <f t="shared" si="16"/>
        <v/>
      </c>
      <c r="BQ214" s="231" t="str">
        <f>IF(BP214="","",COUNTIF(特定市町村確認用!D:D,事業実施条件確認シート!BP214))</f>
        <v/>
      </c>
      <c r="BR214" s="231"/>
    </row>
    <row r="215" spans="2:70" x14ac:dyDescent="0.4">
      <c r="B215" s="120">
        <v>195</v>
      </c>
      <c r="C215" s="4"/>
      <c r="D215" s="4"/>
      <c r="E215" s="4"/>
      <c r="F215" s="4"/>
      <c r="G215" s="4"/>
      <c r="H215" s="4"/>
      <c r="I215" s="29" t="str">
        <f t="shared" si="15"/>
        <v/>
      </c>
      <c r="J215" s="5"/>
      <c r="K215" s="113"/>
      <c r="L215" s="114"/>
      <c r="M215" s="115"/>
      <c r="N215" s="3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59" t="s">
        <v>2</v>
      </c>
      <c r="BP215" s="230" t="str">
        <f t="shared" si="16"/>
        <v/>
      </c>
      <c r="BQ215" s="231" t="str">
        <f>IF(BP215="","",COUNTIF(特定市町村確認用!D:D,事業実施条件確認シート!BP215))</f>
        <v/>
      </c>
      <c r="BR215" s="231"/>
    </row>
    <row r="216" spans="2:70" x14ac:dyDescent="0.4">
      <c r="B216" s="120">
        <v>196</v>
      </c>
      <c r="C216" s="4"/>
      <c r="D216" s="4"/>
      <c r="E216" s="4"/>
      <c r="F216" s="4"/>
      <c r="G216" s="4"/>
      <c r="H216" s="4"/>
      <c r="I216" s="29" t="str">
        <f t="shared" si="15"/>
        <v/>
      </c>
      <c r="J216" s="5"/>
      <c r="K216" s="113"/>
      <c r="L216" s="114"/>
      <c r="M216" s="115"/>
      <c r="N216" s="3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59" t="s">
        <v>2</v>
      </c>
      <c r="BP216" s="230" t="str">
        <f t="shared" si="16"/>
        <v/>
      </c>
      <c r="BQ216" s="231" t="str">
        <f>IF(BP216="","",COUNTIF(特定市町村確認用!D:D,事業実施条件確認シート!BP216))</f>
        <v/>
      </c>
      <c r="BR216" s="231"/>
    </row>
    <row r="217" spans="2:70" x14ac:dyDescent="0.4">
      <c r="B217" s="120">
        <v>197</v>
      </c>
      <c r="C217" s="4"/>
      <c r="D217" s="4"/>
      <c r="E217" s="4"/>
      <c r="F217" s="4"/>
      <c r="G217" s="4"/>
      <c r="H217" s="4"/>
      <c r="I217" s="29" t="str">
        <f t="shared" si="15"/>
        <v/>
      </c>
      <c r="J217" s="5"/>
      <c r="K217" s="113"/>
      <c r="L217" s="114"/>
      <c r="M217" s="115"/>
      <c r="N217" s="3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59" t="s">
        <v>2</v>
      </c>
      <c r="BP217" s="230" t="str">
        <f t="shared" si="16"/>
        <v/>
      </c>
      <c r="BQ217" s="231" t="str">
        <f>IF(BP217="","",COUNTIF(特定市町村確認用!D:D,事業実施条件確認シート!BP217))</f>
        <v/>
      </c>
      <c r="BR217" s="231"/>
    </row>
    <row r="218" spans="2:70" x14ac:dyDescent="0.4">
      <c r="B218" s="120">
        <v>198</v>
      </c>
      <c r="C218" s="4"/>
      <c r="D218" s="4"/>
      <c r="E218" s="4"/>
      <c r="F218" s="4"/>
      <c r="G218" s="4"/>
      <c r="H218" s="4"/>
      <c r="I218" s="29" t="str">
        <f t="shared" si="15"/>
        <v/>
      </c>
      <c r="J218" s="5"/>
      <c r="K218" s="113"/>
      <c r="L218" s="114"/>
      <c r="M218" s="115"/>
      <c r="N218" s="3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59" t="s">
        <v>2</v>
      </c>
      <c r="BP218" s="230" t="str">
        <f t="shared" si="16"/>
        <v/>
      </c>
      <c r="BQ218" s="231" t="str">
        <f>IF(BP218="","",COUNTIF(特定市町村確認用!D:D,事業実施条件確認シート!BP218))</f>
        <v/>
      </c>
      <c r="BR218" s="231"/>
    </row>
    <row r="219" spans="2:70" x14ac:dyDescent="0.4">
      <c r="B219" s="120">
        <v>199</v>
      </c>
      <c r="C219" s="4"/>
      <c r="D219" s="4"/>
      <c r="E219" s="4"/>
      <c r="F219" s="4"/>
      <c r="G219" s="4"/>
      <c r="H219" s="4"/>
      <c r="I219" s="29" t="str">
        <f t="shared" si="15"/>
        <v/>
      </c>
      <c r="J219" s="5"/>
      <c r="K219" s="113"/>
      <c r="L219" s="114"/>
      <c r="M219" s="115"/>
      <c r="N219" s="3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59" t="s">
        <v>2</v>
      </c>
      <c r="BP219" s="230" t="str">
        <f t="shared" si="16"/>
        <v/>
      </c>
      <c r="BQ219" s="231" t="str">
        <f>IF(BP219="","",COUNTIF(特定市町村確認用!D:D,事業実施条件確認シート!BP219))</f>
        <v/>
      </c>
      <c r="BR219" s="231"/>
    </row>
    <row r="220" spans="2:70" x14ac:dyDescent="0.4">
      <c r="B220" s="120">
        <v>200</v>
      </c>
      <c r="C220" s="4"/>
      <c r="D220" s="4"/>
      <c r="E220" s="4"/>
      <c r="F220" s="4"/>
      <c r="G220" s="4"/>
      <c r="H220" s="4"/>
      <c r="I220" s="29" t="str">
        <f t="shared" si="15"/>
        <v/>
      </c>
      <c r="J220" s="5"/>
      <c r="K220" s="113"/>
      <c r="L220" s="114"/>
      <c r="M220" s="115"/>
      <c r="N220" s="3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59" t="s">
        <v>2</v>
      </c>
      <c r="BP220" s="230" t="str">
        <f t="shared" si="16"/>
        <v/>
      </c>
      <c r="BQ220" s="231" t="str">
        <f>IF(BP220="","",COUNTIF(特定市町村確認用!D:D,事業実施条件確認シート!BP220))</f>
        <v/>
      </c>
      <c r="BR220" s="231"/>
    </row>
    <row r="221" spans="2:70" x14ac:dyDescent="0.4">
      <c r="B221" s="120">
        <v>201</v>
      </c>
      <c r="C221" s="4"/>
      <c r="D221" s="4"/>
      <c r="E221" s="4"/>
      <c r="F221" s="4"/>
      <c r="G221" s="4"/>
      <c r="H221" s="4"/>
      <c r="I221" s="29" t="str">
        <f t="shared" si="15"/>
        <v/>
      </c>
      <c r="J221" s="5"/>
      <c r="K221" s="113"/>
      <c r="L221" s="114"/>
      <c r="M221" s="115"/>
      <c r="N221" s="3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59" t="s">
        <v>2</v>
      </c>
      <c r="BP221" s="230" t="str">
        <f t="shared" si="16"/>
        <v/>
      </c>
      <c r="BQ221" s="231" t="str">
        <f>IF(BP221="","",COUNTIF(特定市町村確認用!D:D,事業実施条件確認シート!BP221))</f>
        <v/>
      </c>
      <c r="BR221" s="231"/>
    </row>
    <row r="222" spans="2:70" x14ac:dyDescent="0.4">
      <c r="B222" s="120">
        <v>202</v>
      </c>
      <c r="C222" s="4"/>
      <c r="D222" s="4"/>
      <c r="E222" s="4"/>
      <c r="F222" s="4"/>
      <c r="G222" s="4"/>
      <c r="H222" s="4"/>
      <c r="I222" s="29" t="str">
        <f t="shared" si="15"/>
        <v/>
      </c>
      <c r="J222" s="5"/>
      <c r="K222" s="113"/>
      <c r="L222" s="114"/>
      <c r="M222" s="115"/>
      <c r="N222" s="3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59" t="s">
        <v>2</v>
      </c>
      <c r="BP222" s="230" t="str">
        <f t="shared" si="16"/>
        <v/>
      </c>
      <c r="BQ222" s="231" t="str">
        <f>IF(BP222="","",COUNTIF(特定市町村確認用!D:D,事業実施条件確認シート!BP222))</f>
        <v/>
      </c>
      <c r="BR222" s="231"/>
    </row>
    <row r="223" spans="2:70" x14ac:dyDescent="0.4">
      <c r="B223" s="120">
        <v>203</v>
      </c>
      <c r="C223" s="4"/>
      <c r="D223" s="4"/>
      <c r="E223" s="4"/>
      <c r="F223" s="4"/>
      <c r="G223" s="4"/>
      <c r="H223" s="4"/>
      <c r="I223" s="29" t="str">
        <f t="shared" si="15"/>
        <v/>
      </c>
      <c r="J223" s="5"/>
      <c r="K223" s="113"/>
      <c r="L223" s="114"/>
      <c r="M223" s="115"/>
      <c r="N223" s="3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59" t="s">
        <v>2</v>
      </c>
      <c r="BP223" s="230" t="str">
        <f t="shared" si="16"/>
        <v/>
      </c>
      <c r="BQ223" s="231" t="str">
        <f>IF(BP223="","",COUNTIF(特定市町村確認用!D:D,事業実施条件確認シート!BP223))</f>
        <v/>
      </c>
      <c r="BR223" s="231"/>
    </row>
    <row r="224" spans="2:70" x14ac:dyDescent="0.4">
      <c r="B224" s="120">
        <v>204</v>
      </c>
      <c r="C224" s="4"/>
      <c r="D224" s="4"/>
      <c r="E224" s="4"/>
      <c r="F224" s="4"/>
      <c r="G224" s="4"/>
      <c r="H224" s="4"/>
      <c r="I224" s="29" t="str">
        <f t="shared" si="15"/>
        <v/>
      </c>
      <c r="J224" s="5"/>
      <c r="K224" s="113"/>
      <c r="L224" s="114"/>
      <c r="M224" s="115"/>
      <c r="N224" s="3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59" t="s">
        <v>2</v>
      </c>
      <c r="BP224" s="230" t="str">
        <f t="shared" si="16"/>
        <v/>
      </c>
      <c r="BQ224" s="231" t="str">
        <f>IF(BP224="","",COUNTIF(特定市町村確認用!D:D,事業実施条件確認シート!BP224))</f>
        <v/>
      </c>
      <c r="BR224" s="231"/>
    </row>
    <row r="225" spans="2:70" x14ac:dyDescent="0.4">
      <c r="B225" s="120">
        <v>205</v>
      </c>
      <c r="C225" s="4"/>
      <c r="D225" s="4"/>
      <c r="E225" s="4"/>
      <c r="F225" s="4"/>
      <c r="G225" s="4"/>
      <c r="H225" s="4"/>
      <c r="I225" s="29" t="str">
        <f t="shared" si="15"/>
        <v/>
      </c>
      <c r="J225" s="5"/>
      <c r="K225" s="113"/>
      <c r="L225" s="114"/>
      <c r="M225" s="115"/>
      <c r="N225" s="3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59" t="s">
        <v>2</v>
      </c>
      <c r="BP225" s="230" t="str">
        <f t="shared" si="16"/>
        <v/>
      </c>
      <c r="BQ225" s="231" t="str">
        <f>IF(BP225="","",COUNTIF(特定市町村確認用!D:D,事業実施条件確認シート!BP225))</f>
        <v/>
      </c>
      <c r="BR225" s="231"/>
    </row>
    <row r="226" spans="2:70" x14ac:dyDescent="0.4">
      <c r="B226" s="120">
        <v>206</v>
      </c>
      <c r="C226" s="4"/>
      <c r="D226" s="4"/>
      <c r="E226" s="4"/>
      <c r="F226" s="4"/>
      <c r="G226" s="4"/>
      <c r="H226" s="4"/>
      <c r="I226" s="29" t="str">
        <f t="shared" si="15"/>
        <v/>
      </c>
      <c r="J226" s="5"/>
      <c r="K226" s="113"/>
      <c r="L226" s="114"/>
      <c r="M226" s="115"/>
      <c r="N226" s="3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59" t="s">
        <v>2</v>
      </c>
      <c r="BP226" s="230" t="str">
        <f t="shared" si="16"/>
        <v/>
      </c>
      <c r="BQ226" s="231" t="str">
        <f>IF(BP226="","",COUNTIF(特定市町村確認用!D:D,事業実施条件確認シート!BP226))</f>
        <v/>
      </c>
      <c r="BR226" s="231"/>
    </row>
    <row r="227" spans="2:70" x14ac:dyDescent="0.4">
      <c r="B227" s="120">
        <v>207</v>
      </c>
      <c r="C227" s="4"/>
      <c r="D227" s="4"/>
      <c r="E227" s="4"/>
      <c r="F227" s="4"/>
      <c r="G227" s="4"/>
      <c r="H227" s="4"/>
      <c r="I227" s="29" t="str">
        <f t="shared" si="15"/>
        <v/>
      </c>
      <c r="J227" s="5"/>
      <c r="K227" s="113"/>
      <c r="L227" s="114"/>
      <c r="M227" s="115"/>
      <c r="N227" s="3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59" t="s">
        <v>2</v>
      </c>
      <c r="BP227" s="230" t="str">
        <f t="shared" si="16"/>
        <v/>
      </c>
      <c r="BQ227" s="231" t="str">
        <f>IF(BP227="","",COUNTIF(特定市町村確認用!D:D,事業実施条件確認シート!BP227))</f>
        <v/>
      </c>
      <c r="BR227" s="231"/>
    </row>
    <row r="228" spans="2:70" x14ac:dyDescent="0.4">
      <c r="B228" s="120">
        <v>208</v>
      </c>
      <c r="C228" s="4"/>
      <c r="D228" s="4"/>
      <c r="E228" s="4"/>
      <c r="F228" s="4"/>
      <c r="G228" s="4"/>
      <c r="H228" s="4"/>
      <c r="I228" s="29" t="str">
        <f t="shared" si="15"/>
        <v/>
      </c>
      <c r="J228" s="5"/>
      <c r="K228" s="113"/>
      <c r="L228" s="114"/>
      <c r="M228" s="115"/>
      <c r="N228" s="3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59" t="s">
        <v>2</v>
      </c>
      <c r="BP228" s="230" t="str">
        <f t="shared" si="16"/>
        <v/>
      </c>
      <c r="BQ228" s="231" t="str">
        <f>IF(BP228="","",COUNTIF(特定市町村確認用!D:D,事業実施条件確認シート!BP228))</f>
        <v/>
      </c>
      <c r="BR228" s="231"/>
    </row>
    <row r="229" spans="2:70" x14ac:dyDescent="0.4">
      <c r="B229" s="120">
        <v>209</v>
      </c>
      <c r="C229" s="4"/>
      <c r="D229" s="4"/>
      <c r="E229" s="4"/>
      <c r="F229" s="4"/>
      <c r="G229" s="4"/>
      <c r="H229" s="4"/>
      <c r="I229" s="29" t="str">
        <f t="shared" si="15"/>
        <v/>
      </c>
      <c r="J229" s="5"/>
      <c r="K229" s="113"/>
      <c r="L229" s="114"/>
      <c r="M229" s="115"/>
      <c r="N229" s="3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59" t="s">
        <v>2</v>
      </c>
      <c r="BP229" s="230" t="str">
        <f t="shared" si="16"/>
        <v/>
      </c>
      <c r="BQ229" s="231" t="str">
        <f>IF(BP229="","",COUNTIF(特定市町村確認用!D:D,事業実施条件確認シート!BP229))</f>
        <v/>
      </c>
      <c r="BR229" s="231"/>
    </row>
    <row r="230" spans="2:70" x14ac:dyDescent="0.4">
      <c r="B230" s="120">
        <v>210</v>
      </c>
      <c r="C230" s="4"/>
      <c r="D230" s="4"/>
      <c r="E230" s="4"/>
      <c r="F230" s="4"/>
      <c r="G230" s="4"/>
      <c r="H230" s="4"/>
      <c r="I230" s="29" t="str">
        <f t="shared" si="15"/>
        <v/>
      </c>
      <c r="J230" s="5"/>
      <c r="K230" s="113"/>
      <c r="L230" s="114"/>
      <c r="M230" s="115"/>
      <c r="N230" s="3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59" t="s">
        <v>2</v>
      </c>
      <c r="BP230" s="230" t="str">
        <f t="shared" si="16"/>
        <v/>
      </c>
      <c r="BQ230" s="231" t="str">
        <f>IF(BP230="","",COUNTIF(特定市町村確認用!D:D,事業実施条件確認シート!BP230))</f>
        <v/>
      </c>
      <c r="BR230" s="231"/>
    </row>
    <row r="231" spans="2:70" x14ac:dyDescent="0.4">
      <c r="B231" s="120">
        <v>211</v>
      </c>
      <c r="C231" s="4"/>
      <c r="D231" s="4"/>
      <c r="E231" s="4"/>
      <c r="F231" s="4"/>
      <c r="G231" s="4"/>
      <c r="H231" s="4"/>
      <c r="I231" s="29" t="str">
        <f t="shared" si="15"/>
        <v/>
      </c>
      <c r="J231" s="5"/>
      <c r="K231" s="113"/>
      <c r="L231" s="114"/>
      <c r="M231" s="115"/>
      <c r="N231" s="3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59" t="s">
        <v>2</v>
      </c>
      <c r="BP231" s="230" t="str">
        <f t="shared" si="16"/>
        <v/>
      </c>
      <c r="BQ231" s="231" t="str">
        <f>IF(BP231="","",COUNTIF(特定市町村確認用!D:D,事業実施条件確認シート!BP231))</f>
        <v/>
      </c>
      <c r="BR231" s="231"/>
    </row>
    <row r="232" spans="2:70" x14ac:dyDescent="0.4">
      <c r="B232" s="120">
        <v>212</v>
      </c>
      <c r="C232" s="4"/>
      <c r="D232" s="4"/>
      <c r="E232" s="4"/>
      <c r="F232" s="4"/>
      <c r="G232" s="4"/>
      <c r="H232" s="4"/>
      <c r="I232" s="29" t="str">
        <f t="shared" si="15"/>
        <v/>
      </c>
      <c r="J232" s="5"/>
      <c r="K232" s="113"/>
      <c r="L232" s="114"/>
      <c r="M232" s="115"/>
      <c r="N232" s="3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59" t="s">
        <v>2</v>
      </c>
      <c r="BP232" s="230" t="str">
        <f t="shared" si="16"/>
        <v/>
      </c>
      <c r="BQ232" s="231" t="str">
        <f>IF(BP232="","",COUNTIF(特定市町村確認用!D:D,事業実施条件確認シート!BP232))</f>
        <v/>
      </c>
      <c r="BR232" s="231"/>
    </row>
    <row r="233" spans="2:70" x14ac:dyDescent="0.4">
      <c r="B233" s="120">
        <v>213</v>
      </c>
      <c r="C233" s="4"/>
      <c r="D233" s="4"/>
      <c r="E233" s="4"/>
      <c r="F233" s="4"/>
      <c r="G233" s="4"/>
      <c r="H233" s="4"/>
      <c r="I233" s="29" t="str">
        <f t="shared" si="15"/>
        <v/>
      </c>
      <c r="J233" s="5"/>
      <c r="K233" s="113"/>
      <c r="L233" s="114"/>
      <c r="M233" s="115"/>
      <c r="N233" s="3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59" t="s">
        <v>2</v>
      </c>
      <c r="BP233" s="230" t="str">
        <f t="shared" si="16"/>
        <v/>
      </c>
      <c r="BQ233" s="231" t="str">
        <f>IF(BP233="","",COUNTIF(特定市町村確認用!D:D,事業実施条件確認シート!BP233))</f>
        <v/>
      </c>
      <c r="BR233" s="231"/>
    </row>
    <row r="234" spans="2:70" x14ac:dyDescent="0.4">
      <c r="B234" s="120">
        <v>214</v>
      </c>
      <c r="C234" s="4"/>
      <c r="D234" s="4"/>
      <c r="E234" s="4"/>
      <c r="F234" s="4"/>
      <c r="G234" s="4"/>
      <c r="H234" s="4"/>
      <c r="I234" s="29" t="str">
        <f t="shared" si="15"/>
        <v/>
      </c>
      <c r="J234" s="5"/>
      <c r="K234" s="113"/>
      <c r="L234" s="114"/>
      <c r="M234" s="115"/>
      <c r="N234" s="3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59" t="s">
        <v>2</v>
      </c>
      <c r="BP234" s="230" t="str">
        <f t="shared" si="16"/>
        <v/>
      </c>
      <c r="BQ234" s="231" t="str">
        <f>IF(BP234="","",COUNTIF(特定市町村確認用!D:D,事業実施条件確認シート!BP234))</f>
        <v/>
      </c>
      <c r="BR234" s="231"/>
    </row>
    <row r="235" spans="2:70" x14ac:dyDescent="0.4">
      <c r="B235" s="120">
        <v>215</v>
      </c>
      <c r="C235" s="4"/>
      <c r="D235" s="4"/>
      <c r="E235" s="4"/>
      <c r="F235" s="4"/>
      <c r="G235" s="4"/>
      <c r="H235" s="4"/>
      <c r="I235" s="29" t="str">
        <f t="shared" si="15"/>
        <v/>
      </c>
      <c r="J235" s="5"/>
      <c r="K235" s="113"/>
      <c r="L235" s="114"/>
      <c r="M235" s="115"/>
      <c r="N235" s="3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59" t="s">
        <v>2</v>
      </c>
      <c r="BP235" s="230" t="str">
        <f t="shared" si="16"/>
        <v/>
      </c>
      <c r="BQ235" s="231" t="str">
        <f>IF(BP235="","",COUNTIF(特定市町村確認用!D:D,事業実施条件確認シート!BP235))</f>
        <v/>
      </c>
      <c r="BR235" s="231"/>
    </row>
    <row r="236" spans="2:70" x14ac:dyDescent="0.4">
      <c r="B236" s="120">
        <v>216</v>
      </c>
      <c r="C236" s="4"/>
      <c r="D236" s="4"/>
      <c r="E236" s="4"/>
      <c r="F236" s="4"/>
      <c r="G236" s="4"/>
      <c r="H236" s="4"/>
      <c r="I236" s="29" t="str">
        <f t="shared" si="15"/>
        <v/>
      </c>
      <c r="J236" s="5"/>
      <c r="K236" s="113"/>
      <c r="L236" s="114"/>
      <c r="M236" s="115"/>
      <c r="N236" s="3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59" t="s">
        <v>2</v>
      </c>
      <c r="BP236" s="230" t="str">
        <f t="shared" si="16"/>
        <v/>
      </c>
      <c r="BQ236" s="231" t="str">
        <f>IF(BP236="","",COUNTIF(特定市町村確認用!D:D,事業実施条件確認シート!BP236))</f>
        <v/>
      </c>
      <c r="BR236" s="231"/>
    </row>
    <row r="237" spans="2:70" x14ac:dyDescent="0.4">
      <c r="B237" s="120">
        <v>217</v>
      </c>
      <c r="C237" s="4"/>
      <c r="D237" s="4"/>
      <c r="E237" s="4"/>
      <c r="F237" s="4"/>
      <c r="G237" s="4"/>
      <c r="H237" s="4"/>
      <c r="I237" s="29" t="str">
        <f t="shared" si="15"/>
        <v/>
      </c>
      <c r="J237" s="5"/>
      <c r="K237" s="113"/>
      <c r="L237" s="114"/>
      <c r="M237" s="115"/>
      <c r="N237" s="3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59" t="s">
        <v>2</v>
      </c>
      <c r="BP237" s="230" t="str">
        <f t="shared" si="16"/>
        <v/>
      </c>
      <c r="BQ237" s="231" t="str">
        <f>IF(BP237="","",COUNTIF(特定市町村確認用!D:D,事業実施条件確認シート!BP237))</f>
        <v/>
      </c>
      <c r="BR237" s="231"/>
    </row>
    <row r="238" spans="2:70" x14ac:dyDescent="0.4">
      <c r="B238" s="120">
        <v>218</v>
      </c>
      <c r="C238" s="4"/>
      <c r="D238" s="4"/>
      <c r="E238" s="4"/>
      <c r="F238" s="4"/>
      <c r="G238" s="4"/>
      <c r="H238" s="4"/>
      <c r="I238" s="29" t="str">
        <f t="shared" si="15"/>
        <v/>
      </c>
      <c r="J238" s="5"/>
      <c r="K238" s="113"/>
      <c r="L238" s="114"/>
      <c r="M238" s="115"/>
      <c r="N238" s="3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59" t="s">
        <v>2</v>
      </c>
      <c r="BP238" s="230" t="str">
        <f t="shared" si="16"/>
        <v/>
      </c>
      <c r="BQ238" s="231" t="str">
        <f>IF(BP238="","",COUNTIF(特定市町村確認用!D:D,事業実施条件確認シート!BP238))</f>
        <v/>
      </c>
      <c r="BR238" s="231"/>
    </row>
    <row r="239" spans="2:70" x14ac:dyDescent="0.4">
      <c r="B239" s="120">
        <v>219</v>
      </c>
      <c r="C239" s="4"/>
      <c r="D239" s="4"/>
      <c r="E239" s="4"/>
      <c r="F239" s="4"/>
      <c r="G239" s="4"/>
      <c r="H239" s="4"/>
      <c r="I239" s="29" t="str">
        <f t="shared" si="15"/>
        <v/>
      </c>
      <c r="J239" s="5"/>
      <c r="K239" s="113"/>
      <c r="L239" s="114"/>
      <c r="M239" s="115"/>
      <c r="N239" s="3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59" t="s">
        <v>2</v>
      </c>
      <c r="BP239" s="230" t="str">
        <f t="shared" si="16"/>
        <v/>
      </c>
      <c r="BQ239" s="231" t="str">
        <f>IF(BP239="","",COUNTIF(特定市町村確認用!D:D,事業実施条件確認シート!BP239))</f>
        <v/>
      </c>
      <c r="BR239" s="231"/>
    </row>
    <row r="240" spans="2:70" x14ac:dyDescent="0.4">
      <c r="B240" s="120">
        <v>220</v>
      </c>
      <c r="C240" s="4"/>
      <c r="D240" s="4"/>
      <c r="E240" s="4"/>
      <c r="F240" s="4"/>
      <c r="G240" s="4"/>
      <c r="H240" s="4"/>
      <c r="I240" s="29" t="str">
        <f t="shared" si="15"/>
        <v/>
      </c>
      <c r="J240" s="5"/>
      <c r="K240" s="113"/>
      <c r="L240" s="114"/>
      <c r="M240" s="115"/>
      <c r="N240" s="3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59" t="s">
        <v>2</v>
      </c>
      <c r="BP240" s="230" t="str">
        <f t="shared" si="16"/>
        <v/>
      </c>
      <c r="BQ240" s="231" t="str">
        <f>IF(BP240="","",COUNTIF(特定市町村確認用!D:D,事業実施条件確認シート!BP240))</f>
        <v/>
      </c>
      <c r="BR240" s="231"/>
    </row>
    <row r="241" spans="2:70" x14ac:dyDescent="0.4">
      <c r="B241" s="120">
        <v>221</v>
      </c>
      <c r="C241" s="4"/>
      <c r="D241" s="4"/>
      <c r="E241" s="4"/>
      <c r="F241" s="4"/>
      <c r="G241" s="4"/>
      <c r="H241" s="4"/>
      <c r="I241" s="29" t="str">
        <f t="shared" si="15"/>
        <v/>
      </c>
      <c r="J241" s="5"/>
      <c r="K241" s="113"/>
      <c r="L241" s="114"/>
      <c r="M241" s="115"/>
      <c r="N241" s="3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59" t="s">
        <v>2</v>
      </c>
      <c r="BP241" s="230" t="str">
        <f t="shared" si="16"/>
        <v/>
      </c>
      <c r="BQ241" s="231" t="str">
        <f>IF(BP241="","",COUNTIF(特定市町村確認用!D:D,事業実施条件確認シート!BP241))</f>
        <v/>
      </c>
      <c r="BR241" s="231"/>
    </row>
    <row r="242" spans="2:70" x14ac:dyDescent="0.4">
      <c r="B242" s="120">
        <v>222</v>
      </c>
      <c r="C242" s="4"/>
      <c r="D242" s="4"/>
      <c r="E242" s="4"/>
      <c r="F242" s="4"/>
      <c r="G242" s="4"/>
      <c r="H242" s="4"/>
      <c r="I242" s="29" t="str">
        <f t="shared" si="15"/>
        <v/>
      </c>
      <c r="J242" s="5"/>
      <c r="K242" s="113"/>
      <c r="L242" s="114"/>
      <c r="M242" s="115"/>
      <c r="N242" s="3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59" t="s">
        <v>2</v>
      </c>
      <c r="BP242" s="230" t="str">
        <f t="shared" si="16"/>
        <v/>
      </c>
      <c r="BQ242" s="231" t="str">
        <f>IF(BP242="","",COUNTIF(特定市町村確認用!D:D,事業実施条件確認シート!BP242))</f>
        <v/>
      </c>
      <c r="BR242" s="231"/>
    </row>
    <row r="243" spans="2:70" x14ac:dyDescent="0.4">
      <c r="B243" s="120">
        <v>223</v>
      </c>
      <c r="C243" s="4"/>
      <c r="D243" s="4"/>
      <c r="E243" s="4"/>
      <c r="F243" s="4"/>
      <c r="G243" s="4"/>
      <c r="H243" s="4"/>
      <c r="I243" s="29" t="str">
        <f t="shared" si="15"/>
        <v/>
      </c>
      <c r="J243" s="5"/>
      <c r="K243" s="113"/>
      <c r="L243" s="114"/>
      <c r="M243" s="115"/>
      <c r="N243" s="3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59" t="s">
        <v>2</v>
      </c>
      <c r="BP243" s="230" t="str">
        <f t="shared" si="16"/>
        <v/>
      </c>
      <c r="BQ243" s="231" t="str">
        <f>IF(BP243="","",COUNTIF(特定市町村確認用!D:D,事業実施条件確認シート!BP243))</f>
        <v/>
      </c>
      <c r="BR243" s="231"/>
    </row>
    <row r="244" spans="2:70" x14ac:dyDescent="0.4">
      <c r="B244" s="120">
        <v>224</v>
      </c>
      <c r="C244" s="4"/>
      <c r="D244" s="4"/>
      <c r="E244" s="4"/>
      <c r="F244" s="4"/>
      <c r="G244" s="4"/>
      <c r="H244" s="4"/>
      <c r="I244" s="29" t="str">
        <f t="shared" si="15"/>
        <v/>
      </c>
      <c r="J244" s="5"/>
      <c r="K244" s="113"/>
      <c r="L244" s="114"/>
      <c r="M244" s="115"/>
      <c r="N244" s="3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59" t="s">
        <v>2</v>
      </c>
      <c r="BP244" s="230" t="str">
        <f t="shared" si="16"/>
        <v/>
      </c>
      <c r="BQ244" s="231" t="str">
        <f>IF(BP244="","",COUNTIF(特定市町村確認用!D:D,事業実施条件確認シート!BP244))</f>
        <v/>
      </c>
      <c r="BR244" s="231"/>
    </row>
    <row r="245" spans="2:70" x14ac:dyDescent="0.4">
      <c r="B245" s="120">
        <v>225</v>
      </c>
      <c r="C245" s="4"/>
      <c r="D245" s="4"/>
      <c r="E245" s="4"/>
      <c r="F245" s="4"/>
      <c r="G245" s="4"/>
      <c r="H245" s="4"/>
      <c r="I245" s="29" t="str">
        <f t="shared" si="15"/>
        <v/>
      </c>
      <c r="J245" s="5"/>
      <c r="K245" s="113"/>
      <c r="L245" s="114"/>
      <c r="M245" s="115"/>
      <c r="N245" s="3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59" t="s">
        <v>2</v>
      </c>
      <c r="BP245" s="230" t="str">
        <f t="shared" si="16"/>
        <v/>
      </c>
      <c r="BQ245" s="231" t="str">
        <f>IF(BP245="","",COUNTIF(特定市町村確認用!D:D,事業実施条件確認シート!BP245))</f>
        <v/>
      </c>
      <c r="BR245" s="231"/>
    </row>
    <row r="246" spans="2:70" x14ac:dyDescent="0.4">
      <c r="B246" s="120">
        <v>226</v>
      </c>
      <c r="C246" s="4"/>
      <c r="D246" s="4"/>
      <c r="E246" s="4"/>
      <c r="F246" s="4"/>
      <c r="G246" s="4"/>
      <c r="H246" s="4"/>
      <c r="I246" s="29" t="str">
        <f t="shared" si="15"/>
        <v/>
      </c>
      <c r="J246" s="5"/>
      <c r="K246" s="113"/>
      <c r="L246" s="114"/>
      <c r="M246" s="115"/>
      <c r="N246" s="3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59" t="s">
        <v>2</v>
      </c>
      <c r="BP246" s="230" t="str">
        <f t="shared" si="16"/>
        <v/>
      </c>
      <c r="BQ246" s="231" t="str">
        <f>IF(BP246="","",COUNTIF(特定市町村確認用!D:D,事業実施条件確認シート!BP246))</f>
        <v/>
      </c>
      <c r="BR246" s="231"/>
    </row>
    <row r="247" spans="2:70" x14ac:dyDescent="0.4">
      <c r="B247" s="120">
        <v>227</v>
      </c>
      <c r="C247" s="4"/>
      <c r="D247" s="4"/>
      <c r="E247" s="4"/>
      <c r="F247" s="4"/>
      <c r="G247" s="4"/>
      <c r="H247" s="4"/>
      <c r="I247" s="29" t="str">
        <f t="shared" si="15"/>
        <v/>
      </c>
      <c r="J247" s="5"/>
      <c r="K247" s="113"/>
      <c r="L247" s="114"/>
      <c r="M247" s="115"/>
      <c r="N247" s="3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59" t="s">
        <v>2</v>
      </c>
      <c r="BP247" s="230" t="str">
        <f t="shared" si="16"/>
        <v/>
      </c>
      <c r="BQ247" s="231" t="str">
        <f>IF(BP247="","",COUNTIF(特定市町村確認用!D:D,事業実施条件確認シート!BP247))</f>
        <v/>
      </c>
      <c r="BR247" s="231"/>
    </row>
    <row r="248" spans="2:70" x14ac:dyDescent="0.4">
      <c r="B248" s="120">
        <v>228</v>
      </c>
      <c r="C248" s="4"/>
      <c r="D248" s="4"/>
      <c r="E248" s="4"/>
      <c r="F248" s="4"/>
      <c r="G248" s="4"/>
      <c r="H248" s="4"/>
      <c r="I248" s="29" t="str">
        <f t="shared" si="15"/>
        <v/>
      </c>
      <c r="J248" s="5"/>
      <c r="K248" s="113"/>
      <c r="L248" s="114"/>
      <c r="M248" s="115"/>
      <c r="N248" s="3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59" t="s">
        <v>2</v>
      </c>
      <c r="BP248" s="230" t="str">
        <f t="shared" si="16"/>
        <v/>
      </c>
      <c r="BQ248" s="231" t="str">
        <f>IF(BP248="","",COUNTIF(特定市町村確認用!D:D,事業実施条件確認シート!BP248))</f>
        <v/>
      </c>
      <c r="BR248" s="231"/>
    </row>
    <row r="249" spans="2:70" x14ac:dyDescent="0.4">
      <c r="B249" s="120">
        <v>229</v>
      </c>
      <c r="C249" s="4"/>
      <c r="D249" s="4"/>
      <c r="E249" s="4"/>
      <c r="F249" s="4"/>
      <c r="G249" s="4"/>
      <c r="H249" s="4"/>
      <c r="I249" s="29" t="str">
        <f t="shared" si="15"/>
        <v/>
      </c>
      <c r="J249" s="5"/>
      <c r="K249" s="113"/>
      <c r="L249" s="114"/>
      <c r="M249" s="115"/>
      <c r="N249" s="3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59" t="s">
        <v>2</v>
      </c>
      <c r="BP249" s="230" t="str">
        <f t="shared" si="16"/>
        <v/>
      </c>
      <c r="BQ249" s="231" t="str">
        <f>IF(BP249="","",COUNTIF(特定市町村確認用!D:D,事業実施条件確認シート!BP249))</f>
        <v/>
      </c>
      <c r="BR249" s="231"/>
    </row>
    <row r="250" spans="2:70" x14ac:dyDescent="0.4">
      <c r="B250" s="120">
        <v>230</v>
      </c>
      <c r="C250" s="4"/>
      <c r="D250" s="4"/>
      <c r="E250" s="4"/>
      <c r="F250" s="4"/>
      <c r="G250" s="4"/>
      <c r="H250" s="4"/>
      <c r="I250" s="29" t="str">
        <f t="shared" si="15"/>
        <v/>
      </c>
      <c r="J250" s="5"/>
      <c r="K250" s="113"/>
      <c r="L250" s="114"/>
      <c r="M250" s="115"/>
      <c r="N250" s="3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c r="BA250" s="6"/>
      <c r="BB250" s="6"/>
      <c r="BC250" s="6"/>
      <c r="BD250" s="6"/>
      <c r="BE250" s="6"/>
      <c r="BF250" s="6"/>
      <c r="BG250" s="59" t="s">
        <v>2</v>
      </c>
      <c r="BP250" s="230" t="str">
        <f t="shared" si="16"/>
        <v/>
      </c>
      <c r="BQ250" s="231" t="str">
        <f>IF(BP250="","",COUNTIF(特定市町村確認用!D:D,事業実施条件確認シート!BP250))</f>
        <v/>
      </c>
      <c r="BR250" s="231"/>
    </row>
    <row r="251" spans="2:70" x14ac:dyDescent="0.4">
      <c r="B251" s="120">
        <v>231</v>
      </c>
      <c r="C251" s="4"/>
      <c r="D251" s="4"/>
      <c r="E251" s="4"/>
      <c r="F251" s="4"/>
      <c r="G251" s="4"/>
      <c r="H251" s="4"/>
      <c r="I251" s="29" t="str">
        <f t="shared" si="15"/>
        <v/>
      </c>
      <c r="J251" s="5"/>
      <c r="K251" s="113"/>
      <c r="L251" s="114"/>
      <c r="M251" s="115"/>
      <c r="N251" s="3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c r="BA251" s="6"/>
      <c r="BB251" s="6"/>
      <c r="BC251" s="6"/>
      <c r="BD251" s="6"/>
      <c r="BE251" s="6"/>
      <c r="BF251" s="6"/>
      <c r="BG251" s="59" t="s">
        <v>2</v>
      </c>
      <c r="BP251" s="230" t="str">
        <f t="shared" si="16"/>
        <v/>
      </c>
      <c r="BQ251" s="231" t="str">
        <f>IF(BP251="","",COUNTIF(特定市町村確認用!D:D,事業実施条件確認シート!BP251))</f>
        <v/>
      </c>
      <c r="BR251" s="231"/>
    </row>
    <row r="252" spans="2:70" x14ac:dyDescent="0.4">
      <c r="B252" s="120">
        <v>232</v>
      </c>
      <c r="C252" s="4"/>
      <c r="D252" s="4"/>
      <c r="E252" s="4"/>
      <c r="F252" s="4"/>
      <c r="G252" s="4"/>
      <c r="H252" s="4"/>
      <c r="I252" s="29" t="str">
        <f t="shared" si="15"/>
        <v/>
      </c>
      <c r="J252" s="5"/>
      <c r="K252" s="113"/>
      <c r="L252" s="114"/>
      <c r="M252" s="115"/>
      <c r="N252" s="3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c r="BA252" s="6"/>
      <c r="BB252" s="6"/>
      <c r="BC252" s="6"/>
      <c r="BD252" s="6"/>
      <c r="BE252" s="6"/>
      <c r="BF252" s="6"/>
      <c r="BG252" s="59" t="s">
        <v>2</v>
      </c>
      <c r="BP252" s="230" t="str">
        <f t="shared" si="16"/>
        <v/>
      </c>
      <c r="BQ252" s="231" t="str">
        <f>IF(BP252="","",COUNTIF(特定市町村確認用!D:D,事業実施条件確認シート!BP252))</f>
        <v/>
      </c>
      <c r="BR252" s="231"/>
    </row>
    <row r="253" spans="2:70" x14ac:dyDescent="0.4">
      <c r="B253" s="120">
        <v>233</v>
      </c>
      <c r="C253" s="4"/>
      <c r="D253" s="4"/>
      <c r="E253" s="4"/>
      <c r="F253" s="4"/>
      <c r="G253" s="4"/>
      <c r="H253" s="4"/>
      <c r="I253" s="29" t="str">
        <f t="shared" si="15"/>
        <v/>
      </c>
      <c r="J253" s="5"/>
      <c r="K253" s="113"/>
      <c r="L253" s="114"/>
      <c r="M253" s="115"/>
      <c r="N253" s="3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c r="BA253" s="6"/>
      <c r="BB253" s="6"/>
      <c r="BC253" s="6"/>
      <c r="BD253" s="6"/>
      <c r="BE253" s="6"/>
      <c r="BF253" s="6"/>
      <c r="BG253" s="59" t="s">
        <v>2</v>
      </c>
      <c r="BP253" s="230" t="str">
        <f t="shared" si="16"/>
        <v/>
      </c>
      <c r="BQ253" s="231" t="str">
        <f>IF(BP253="","",COUNTIF(特定市町村確認用!D:D,事業実施条件確認シート!BP253))</f>
        <v/>
      </c>
      <c r="BR253" s="231"/>
    </row>
    <row r="254" spans="2:70" x14ac:dyDescent="0.4">
      <c r="B254" s="120">
        <v>234</v>
      </c>
      <c r="C254" s="4"/>
      <c r="D254" s="4"/>
      <c r="E254" s="4"/>
      <c r="F254" s="4"/>
      <c r="G254" s="4"/>
      <c r="H254" s="4"/>
      <c r="I254" s="29" t="str">
        <f t="shared" si="15"/>
        <v/>
      </c>
      <c r="J254" s="5"/>
      <c r="K254" s="113"/>
      <c r="L254" s="114"/>
      <c r="M254" s="115"/>
      <c r="N254" s="3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59" t="s">
        <v>2</v>
      </c>
      <c r="BP254" s="230" t="str">
        <f t="shared" si="16"/>
        <v/>
      </c>
      <c r="BQ254" s="231" t="str">
        <f>IF(BP254="","",COUNTIF(特定市町村確認用!D:D,事業実施条件確認シート!BP254))</f>
        <v/>
      </c>
      <c r="BR254" s="231"/>
    </row>
    <row r="255" spans="2:70" x14ac:dyDescent="0.4">
      <c r="B255" s="120">
        <v>235</v>
      </c>
      <c r="C255" s="4"/>
      <c r="D255" s="4"/>
      <c r="E255" s="4"/>
      <c r="F255" s="4"/>
      <c r="G255" s="4"/>
      <c r="H255" s="4"/>
      <c r="I255" s="29" t="str">
        <f t="shared" si="15"/>
        <v/>
      </c>
      <c r="J255" s="5"/>
      <c r="K255" s="113"/>
      <c r="L255" s="114"/>
      <c r="M255" s="115"/>
      <c r="N255" s="3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c r="BA255" s="6"/>
      <c r="BB255" s="6"/>
      <c r="BC255" s="6"/>
      <c r="BD255" s="6"/>
      <c r="BE255" s="6"/>
      <c r="BF255" s="6"/>
      <c r="BG255" s="59" t="s">
        <v>2</v>
      </c>
      <c r="BP255" s="230" t="str">
        <f t="shared" si="16"/>
        <v/>
      </c>
      <c r="BQ255" s="231" t="str">
        <f>IF(BP255="","",COUNTIF(特定市町村確認用!D:D,事業実施条件確認シート!BP255))</f>
        <v/>
      </c>
      <c r="BR255" s="231"/>
    </row>
    <row r="256" spans="2:70" x14ac:dyDescent="0.4">
      <c r="B256" s="120">
        <v>236</v>
      </c>
      <c r="C256" s="4"/>
      <c r="D256" s="4"/>
      <c r="E256" s="4"/>
      <c r="F256" s="4"/>
      <c r="G256" s="4"/>
      <c r="H256" s="4"/>
      <c r="I256" s="29" t="str">
        <f t="shared" si="15"/>
        <v/>
      </c>
      <c r="J256" s="5"/>
      <c r="K256" s="113"/>
      <c r="L256" s="114"/>
      <c r="M256" s="115"/>
      <c r="N256" s="3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c r="BA256" s="6"/>
      <c r="BB256" s="6"/>
      <c r="BC256" s="6"/>
      <c r="BD256" s="6"/>
      <c r="BE256" s="6"/>
      <c r="BF256" s="6"/>
      <c r="BG256" s="59" t="s">
        <v>2</v>
      </c>
      <c r="BP256" s="230" t="str">
        <f t="shared" si="16"/>
        <v/>
      </c>
      <c r="BQ256" s="231" t="str">
        <f>IF(BP256="","",COUNTIF(特定市町村確認用!D:D,事業実施条件確認シート!BP256))</f>
        <v/>
      </c>
      <c r="BR256" s="231"/>
    </row>
    <row r="257" spans="2:70" x14ac:dyDescent="0.4">
      <c r="B257" s="120">
        <v>237</v>
      </c>
      <c r="C257" s="4"/>
      <c r="D257" s="4"/>
      <c r="E257" s="4"/>
      <c r="F257" s="4"/>
      <c r="G257" s="4"/>
      <c r="H257" s="4"/>
      <c r="I257" s="29" t="str">
        <f t="shared" si="15"/>
        <v/>
      </c>
      <c r="J257" s="5"/>
      <c r="K257" s="113"/>
      <c r="L257" s="114"/>
      <c r="M257" s="115"/>
      <c r="N257" s="3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c r="BA257" s="6"/>
      <c r="BB257" s="6"/>
      <c r="BC257" s="6"/>
      <c r="BD257" s="6"/>
      <c r="BE257" s="6"/>
      <c r="BF257" s="6"/>
      <c r="BG257" s="59" t="s">
        <v>2</v>
      </c>
      <c r="BP257" s="230" t="str">
        <f t="shared" si="16"/>
        <v/>
      </c>
      <c r="BQ257" s="231" t="str">
        <f>IF(BP257="","",COUNTIF(特定市町村確認用!D:D,事業実施条件確認シート!BP257))</f>
        <v/>
      </c>
      <c r="BR257" s="231"/>
    </row>
    <row r="258" spans="2:70" x14ac:dyDescent="0.4">
      <c r="B258" s="120">
        <v>238</v>
      </c>
      <c r="C258" s="4"/>
      <c r="D258" s="4"/>
      <c r="E258" s="4"/>
      <c r="F258" s="4"/>
      <c r="G258" s="4"/>
      <c r="H258" s="4"/>
      <c r="I258" s="29" t="str">
        <f t="shared" si="15"/>
        <v/>
      </c>
      <c r="J258" s="5"/>
      <c r="K258" s="113"/>
      <c r="L258" s="114"/>
      <c r="M258" s="115"/>
      <c r="N258" s="3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c r="BA258" s="6"/>
      <c r="BB258" s="6"/>
      <c r="BC258" s="6"/>
      <c r="BD258" s="6"/>
      <c r="BE258" s="6"/>
      <c r="BF258" s="6"/>
      <c r="BG258" s="59" t="s">
        <v>2</v>
      </c>
      <c r="BP258" s="230" t="str">
        <f t="shared" si="16"/>
        <v/>
      </c>
      <c r="BQ258" s="231" t="str">
        <f>IF(BP258="","",COUNTIF(特定市町村確認用!D:D,事業実施条件確認シート!BP258))</f>
        <v/>
      </c>
      <c r="BR258" s="231"/>
    </row>
    <row r="259" spans="2:70" x14ac:dyDescent="0.4">
      <c r="B259" s="120">
        <v>239</v>
      </c>
      <c r="C259" s="4"/>
      <c r="D259" s="4"/>
      <c r="E259" s="4"/>
      <c r="F259" s="4"/>
      <c r="G259" s="4"/>
      <c r="H259" s="4"/>
      <c r="I259" s="29" t="str">
        <f t="shared" si="15"/>
        <v/>
      </c>
      <c r="J259" s="5"/>
      <c r="K259" s="113"/>
      <c r="L259" s="114"/>
      <c r="M259" s="115"/>
      <c r="N259" s="3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59" t="s">
        <v>2</v>
      </c>
      <c r="BP259" s="230" t="str">
        <f t="shared" si="16"/>
        <v/>
      </c>
      <c r="BQ259" s="231" t="str">
        <f>IF(BP259="","",COUNTIF(特定市町村確認用!D:D,事業実施条件確認シート!BP259))</f>
        <v/>
      </c>
      <c r="BR259" s="231"/>
    </row>
    <row r="260" spans="2:70" x14ac:dyDescent="0.4">
      <c r="B260" s="120">
        <v>240</v>
      </c>
      <c r="C260" s="4"/>
      <c r="D260" s="4"/>
      <c r="E260" s="4"/>
      <c r="F260" s="4"/>
      <c r="G260" s="4"/>
      <c r="H260" s="4"/>
      <c r="I260" s="29" t="str">
        <f t="shared" si="15"/>
        <v/>
      </c>
      <c r="J260" s="5"/>
      <c r="K260" s="113"/>
      <c r="L260" s="114"/>
      <c r="M260" s="115"/>
      <c r="N260" s="3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59" t="s">
        <v>2</v>
      </c>
      <c r="BP260" s="230" t="str">
        <f t="shared" si="16"/>
        <v/>
      </c>
      <c r="BQ260" s="231" t="str">
        <f>IF(BP260="","",COUNTIF(特定市町村確認用!D:D,事業実施条件確認シート!BP260))</f>
        <v/>
      </c>
      <c r="BR260" s="231"/>
    </row>
    <row r="261" spans="2:70" x14ac:dyDescent="0.4">
      <c r="B261" s="120">
        <v>241</v>
      </c>
      <c r="C261" s="4"/>
      <c r="D261" s="4"/>
      <c r="E261" s="4"/>
      <c r="F261" s="4"/>
      <c r="G261" s="4"/>
      <c r="H261" s="4"/>
      <c r="I261" s="29" t="str">
        <f t="shared" si="15"/>
        <v/>
      </c>
      <c r="J261" s="5"/>
      <c r="K261" s="113"/>
      <c r="L261" s="114"/>
      <c r="M261" s="115"/>
      <c r="N261" s="3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c r="BA261" s="6"/>
      <c r="BB261" s="6"/>
      <c r="BC261" s="6"/>
      <c r="BD261" s="6"/>
      <c r="BE261" s="6"/>
      <c r="BF261" s="6"/>
      <c r="BG261" s="59" t="s">
        <v>2</v>
      </c>
      <c r="BP261" s="230" t="str">
        <f t="shared" si="16"/>
        <v/>
      </c>
      <c r="BQ261" s="231" t="str">
        <f>IF(BP261="","",COUNTIF(特定市町村確認用!D:D,事業実施条件確認シート!BP261))</f>
        <v/>
      </c>
      <c r="BR261" s="231"/>
    </row>
    <row r="262" spans="2:70" x14ac:dyDescent="0.4">
      <c r="B262" s="120">
        <v>242</v>
      </c>
      <c r="C262" s="4"/>
      <c r="D262" s="4"/>
      <c r="E262" s="4"/>
      <c r="F262" s="4"/>
      <c r="G262" s="4"/>
      <c r="H262" s="4"/>
      <c r="I262" s="29" t="str">
        <f t="shared" si="15"/>
        <v/>
      </c>
      <c r="J262" s="5"/>
      <c r="K262" s="113"/>
      <c r="L262" s="114"/>
      <c r="M262" s="115"/>
      <c r="N262" s="3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c r="BA262" s="6"/>
      <c r="BB262" s="6"/>
      <c r="BC262" s="6"/>
      <c r="BD262" s="6"/>
      <c r="BE262" s="6"/>
      <c r="BF262" s="6"/>
      <c r="BG262" s="59" t="s">
        <v>2</v>
      </c>
      <c r="BP262" s="230" t="str">
        <f t="shared" si="16"/>
        <v/>
      </c>
      <c r="BQ262" s="231" t="str">
        <f>IF(BP262="","",COUNTIF(特定市町村確認用!D:D,事業実施条件確認シート!BP262))</f>
        <v/>
      </c>
      <c r="BR262" s="231"/>
    </row>
    <row r="263" spans="2:70" x14ac:dyDescent="0.4">
      <c r="B263" s="120">
        <v>243</v>
      </c>
      <c r="C263" s="4"/>
      <c r="D263" s="4"/>
      <c r="E263" s="4"/>
      <c r="F263" s="4"/>
      <c r="G263" s="4"/>
      <c r="H263" s="4"/>
      <c r="I263" s="29" t="str">
        <f t="shared" si="15"/>
        <v/>
      </c>
      <c r="J263" s="5"/>
      <c r="K263" s="113"/>
      <c r="L263" s="114"/>
      <c r="M263" s="115"/>
      <c r="N263" s="3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c r="BA263" s="6"/>
      <c r="BB263" s="6"/>
      <c r="BC263" s="6"/>
      <c r="BD263" s="6"/>
      <c r="BE263" s="6"/>
      <c r="BF263" s="6"/>
      <c r="BG263" s="59" t="s">
        <v>2</v>
      </c>
      <c r="BP263" s="230" t="str">
        <f t="shared" si="16"/>
        <v/>
      </c>
      <c r="BQ263" s="231" t="str">
        <f>IF(BP263="","",COUNTIF(特定市町村確認用!D:D,事業実施条件確認シート!BP263))</f>
        <v/>
      </c>
      <c r="BR263" s="231"/>
    </row>
    <row r="264" spans="2:70" x14ac:dyDescent="0.4">
      <c r="B264" s="120">
        <v>244</v>
      </c>
      <c r="C264" s="4"/>
      <c r="D264" s="4"/>
      <c r="E264" s="4"/>
      <c r="F264" s="4"/>
      <c r="G264" s="4"/>
      <c r="H264" s="4"/>
      <c r="I264" s="29" t="str">
        <f t="shared" si="15"/>
        <v/>
      </c>
      <c r="J264" s="5"/>
      <c r="K264" s="113"/>
      <c r="L264" s="114"/>
      <c r="M264" s="115"/>
      <c r="N264" s="3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59" t="s">
        <v>2</v>
      </c>
      <c r="BP264" s="230" t="str">
        <f t="shared" si="16"/>
        <v/>
      </c>
      <c r="BQ264" s="231" t="str">
        <f>IF(BP264="","",COUNTIF(特定市町村確認用!D:D,事業実施条件確認シート!BP264))</f>
        <v/>
      </c>
      <c r="BR264" s="231"/>
    </row>
    <row r="265" spans="2:70" x14ac:dyDescent="0.4">
      <c r="B265" s="120">
        <v>245</v>
      </c>
      <c r="C265" s="4"/>
      <c r="D265" s="4"/>
      <c r="E265" s="4"/>
      <c r="F265" s="4"/>
      <c r="G265" s="4"/>
      <c r="H265" s="4"/>
      <c r="I265" s="29" t="str">
        <f t="shared" si="15"/>
        <v/>
      </c>
      <c r="J265" s="5"/>
      <c r="K265" s="113"/>
      <c r="L265" s="114"/>
      <c r="M265" s="115"/>
      <c r="N265" s="3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6"/>
      <c r="BF265" s="6"/>
      <c r="BG265" s="59" t="s">
        <v>2</v>
      </c>
      <c r="BP265" s="230" t="str">
        <f t="shared" si="16"/>
        <v/>
      </c>
      <c r="BQ265" s="231" t="str">
        <f>IF(BP265="","",COUNTIF(特定市町村確認用!D:D,事業実施条件確認シート!BP265))</f>
        <v/>
      </c>
      <c r="BR265" s="231"/>
    </row>
    <row r="266" spans="2:70" x14ac:dyDescent="0.4">
      <c r="B266" s="120">
        <v>246</v>
      </c>
      <c r="C266" s="4"/>
      <c r="D266" s="4"/>
      <c r="E266" s="4"/>
      <c r="F266" s="4"/>
      <c r="G266" s="4"/>
      <c r="H266" s="4"/>
      <c r="I266" s="29" t="str">
        <f t="shared" si="15"/>
        <v/>
      </c>
      <c r="J266" s="5"/>
      <c r="K266" s="113"/>
      <c r="L266" s="114"/>
      <c r="M266" s="115"/>
      <c r="N266" s="3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c r="BA266" s="6"/>
      <c r="BB266" s="6"/>
      <c r="BC266" s="6"/>
      <c r="BD266" s="6"/>
      <c r="BE266" s="6"/>
      <c r="BF266" s="6"/>
      <c r="BG266" s="59" t="s">
        <v>2</v>
      </c>
      <c r="BP266" s="230" t="str">
        <f t="shared" si="16"/>
        <v/>
      </c>
      <c r="BQ266" s="231" t="str">
        <f>IF(BP266="","",COUNTIF(特定市町村確認用!D:D,事業実施条件確認シート!BP266))</f>
        <v/>
      </c>
      <c r="BR266" s="231"/>
    </row>
    <row r="267" spans="2:70" x14ac:dyDescent="0.4">
      <c r="B267" s="120">
        <v>247</v>
      </c>
      <c r="C267" s="4"/>
      <c r="D267" s="4"/>
      <c r="E267" s="4"/>
      <c r="F267" s="4"/>
      <c r="G267" s="4"/>
      <c r="H267" s="4"/>
      <c r="I267" s="29" t="str">
        <f t="shared" si="15"/>
        <v/>
      </c>
      <c r="J267" s="5"/>
      <c r="K267" s="113"/>
      <c r="L267" s="114"/>
      <c r="M267" s="115"/>
      <c r="N267" s="3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c r="BA267" s="6"/>
      <c r="BB267" s="6"/>
      <c r="BC267" s="6"/>
      <c r="BD267" s="6"/>
      <c r="BE267" s="6"/>
      <c r="BF267" s="6"/>
      <c r="BG267" s="59" t="s">
        <v>2</v>
      </c>
      <c r="BP267" s="230" t="str">
        <f t="shared" si="16"/>
        <v/>
      </c>
      <c r="BQ267" s="231" t="str">
        <f>IF(BP267="","",COUNTIF(特定市町村確認用!D:D,事業実施条件確認シート!BP267))</f>
        <v/>
      </c>
      <c r="BR267" s="231"/>
    </row>
    <row r="268" spans="2:70" x14ac:dyDescent="0.4">
      <c r="B268" s="120">
        <v>248</v>
      </c>
      <c r="C268" s="4"/>
      <c r="D268" s="4"/>
      <c r="E268" s="4"/>
      <c r="F268" s="4"/>
      <c r="G268" s="4"/>
      <c r="H268" s="4"/>
      <c r="I268" s="29" t="str">
        <f t="shared" si="15"/>
        <v/>
      </c>
      <c r="J268" s="5"/>
      <c r="K268" s="113"/>
      <c r="L268" s="114"/>
      <c r="M268" s="115"/>
      <c r="N268" s="3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c r="BA268" s="6"/>
      <c r="BB268" s="6"/>
      <c r="BC268" s="6"/>
      <c r="BD268" s="6"/>
      <c r="BE268" s="6"/>
      <c r="BF268" s="6"/>
      <c r="BG268" s="59" t="s">
        <v>2</v>
      </c>
      <c r="BP268" s="230" t="str">
        <f t="shared" si="16"/>
        <v/>
      </c>
      <c r="BQ268" s="231" t="str">
        <f>IF(BP268="","",COUNTIF(特定市町村確認用!D:D,事業実施条件確認シート!BP268))</f>
        <v/>
      </c>
      <c r="BR268" s="231"/>
    </row>
    <row r="269" spans="2:70" x14ac:dyDescent="0.4">
      <c r="B269" s="120">
        <v>249</v>
      </c>
      <c r="C269" s="4"/>
      <c r="D269" s="4"/>
      <c r="E269" s="4"/>
      <c r="F269" s="4"/>
      <c r="G269" s="4"/>
      <c r="H269" s="4"/>
      <c r="I269" s="29" t="str">
        <f t="shared" ref="I269:I320" si="17">IF(BQ269=VALUE(1),"該当","")</f>
        <v/>
      </c>
      <c r="J269" s="5"/>
      <c r="K269" s="113"/>
      <c r="L269" s="114"/>
      <c r="M269" s="115"/>
      <c r="N269" s="3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c r="BA269" s="6"/>
      <c r="BB269" s="6"/>
      <c r="BC269" s="6"/>
      <c r="BD269" s="6"/>
      <c r="BE269" s="6"/>
      <c r="BF269" s="6"/>
      <c r="BG269" s="59" t="s">
        <v>2</v>
      </c>
      <c r="BP269" s="230" t="str">
        <f t="shared" si="16"/>
        <v/>
      </c>
      <c r="BQ269" s="231" t="str">
        <f>IF(BP269="","",COUNTIF(特定市町村確認用!D:D,事業実施条件確認シート!BP269))</f>
        <v/>
      </c>
      <c r="BR269" s="231"/>
    </row>
    <row r="270" spans="2:70" x14ac:dyDescent="0.4">
      <c r="B270" s="120">
        <v>250</v>
      </c>
      <c r="C270" s="4"/>
      <c r="D270" s="4"/>
      <c r="E270" s="4"/>
      <c r="F270" s="4"/>
      <c r="G270" s="4"/>
      <c r="H270" s="4"/>
      <c r="I270" s="29" t="str">
        <f t="shared" si="17"/>
        <v/>
      </c>
      <c r="J270" s="5"/>
      <c r="K270" s="113"/>
      <c r="L270" s="114"/>
      <c r="M270" s="115"/>
      <c r="N270" s="3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c r="BA270" s="6"/>
      <c r="BB270" s="6"/>
      <c r="BC270" s="6"/>
      <c r="BD270" s="6"/>
      <c r="BE270" s="6"/>
      <c r="BF270" s="6"/>
      <c r="BG270" s="59" t="s">
        <v>2</v>
      </c>
      <c r="BP270" s="230" t="str">
        <f t="shared" si="16"/>
        <v/>
      </c>
      <c r="BQ270" s="231" t="str">
        <f>IF(BP270="","",COUNTIF(特定市町村確認用!D:D,事業実施条件確認シート!BP270))</f>
        <v/>
      </c>
      <c r="BR270" s="231"/>
    </row>
    <row r="271" spans="2:70" x14ac:dyDescent="0.4">
      <c r="B271" s="120">
        <v>251</v>
      </c>
      <c r="C271" s="4"/>
      <c r="D271" s="4"/>
      <c r="E271" s="4"/>
      <c r="F271" s="4"/>
      <c r="G271" s="4"/>
      <c r="H271" s="4"/>
      <c r="I271" s="29" t="str">
        <f t="shared" si="17"/>
        <v/>
      </c>
      <c r="J271" s="5"/>
      <c r="K271" s="113"/>
      <c r="L271" s="114"/>
      <c r="M271" s="115"/>
      <c r="N271" s="3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c r="BA271" s="6"/>
      <c r="BB271" s="6"/>
      <c r="BC271" s="6"/>
      <c r="BD271" s="6"/>
      <c r="BE271" s="6"/>
      <c r="BF271" s="6"/>
      <c r="BG271" s="59" t="s">
        <v>2</v>
      </c>
      <c r="BP271" s="230" t="str">
        <f t="shared" si="16"/>
        <v/>
      </c>
      <c r="BQ271" s="231" t="str">
        <f>IF(BP271="","",COUNTIF(特定市町村確認用!D:D,事業実施条件確認シート!BP271))</f>
        <v/>
      </c>
      <c r="BR271" s="231"/>
    </row>
    <row r="272" spans="2:70" x14ac:dyDescent="0.4">
      <c r="B272" s="120">
        <v>252</v>
      </c>
      <c r="C272" s="4"/>
      <c r="D272" s="4"/>
      <c r="E272" s="4"/>
      <c r="F272" s="4"/>
      <c r="G272" s="4"/>
      <c r="H272" s="4"/>
      <c r="I272" s="29" t="str">
        <f t="shared" si="17"/>
        <v/>
      </c>
      <c r="J272" s="5"/>
      <c r="K272" s="113"/>
      <c r="L272" s="114"/>
      <c r="M272" s="115"/>
      <c r="N272" s="3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c r="BA272" s="6"/>
      <c r="BB272" s="6"/>
      <c r="BC272" s="6"/>
      <c r="BD272" s="6"/>
      <c r="BE272" s="6"/>
      <c r="BF272" s="6"/>
      <c r="BG272" s="59" t="s">
        <v>2</v>
      </c>
      <c r="BP272" s="230" t="str">
        <f t="shared" si="16"/>
        <v/>
      </c>
      <c r="BQ272" s="231" t="str">
        <f>IF(BP272="","",COUNTIF(特定市町村確認用!D:D,事業実施条件確認シート!BP272))</f>
        <v/>
      </c>
      <c r="BR272" s="231"/>
    </row>
    <row r="273" spans="2:70" x14ac:dyDescent="0.4">
      <c r="B273" s="120">
        <v>253</v>
      </c>
      <c r="C273" s="4"/>
      <c r="D273" s="4"/>
      <c r="E273" s="4"/>
      <c r="F273" s="4"/>
      <c r="G273" s="4"/>
      <c r="H273" s="4"/>
      <c r="I273" s="29" t="str">
        <f t="shared" si="17"/>
        <v/>
      </c>
      <c r="J273" s="5"/>
      <c r="K273" s="113"/>
      <c r="L273" s="114"/>
      <c r="M273" s="115"/>
      <c r="N273" s="3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c r="BA273" s="6"/>
      <c r="BB273" s="6"/>
      <c r="BC273" s="6"/>
      <c r="BD273" s="6"/>
      <c r="BE273" s="6"/>
      <c r="BF273" s="6"/>
      <c r="BG273" s="59" t="s">
        <v>2</v>
      </c>
      <c r="BP273" s="230" t="str">
        <f t="shared" si="16"/>
        <v/>
      </c>
      <c r="BQ273" s="231" t="str">
        <f>IF(BP273="","",COUNTIF(特定市町村確認用!D:D,事業実施条件確認シート!BP273))</f>
        <v/>
      </c>
      <c r="BR273" s="231"/>
    </row>
    <row r="274" spans="2:70" x14ac:dyDescent="0.4">
      <c r="B274" s="120">
        <v>254</v>
      </c>
      <c r="C274" s="4"/>
      <c r="D274" s="4"/>
      <c r="E274" s="4"/>
      <c r="F274" s="4"/>
      <c r="G274" s="4"/>
      <c r="H274" s="4"/>
      <c r="I274" s="29" t="str">
        <f t="shared" si="17"/>
        <v/>
      </c>
      <c r="J274" s="5"/>
      <c r="K274" s="113"/>
      <c r="L274" s="114"/>
      <c r="M274" s="115"/>
      <c r="N274" s="3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c r="BA274" s="6"/>
      <c r="BB274" s="6"/>
      <c r="BC274" s="6"/>
      <c r="BD274" s="6"/>
      <c r="BE274" s="6"/>
      <c r="BF274" s="6"/>
      <c r="BG274" s="59" t="s">
        <v>2</v>
      </c>
      <c r="BP274" s="230" t="str">
        <f t="shared" si="16"/>
        <v/>
      </c>
      <c r="BQ274" s="231" t="str">
        <f>IF(BP274="","",COUNTIF(特定市町村確認用!D:D,事業実施条件確認シート!BP274))</f>
        <v/>
      </c>
      <c r="BR274" s="231"/>
    </row>
    <row r="275" spans="2:70" x14ac:dyDescent="0.4">
      <c r="B275" s="120">
        <v>255</v>
      </c>
      <c r="C275" s="4"/>
      <c r="D275" s="4"/>
      <c r="E275" s="4"/>
      <c r="F275" s="4"/>
      <c r="G275" s="4"/>
      <c r="H275" s="4"/>
      <c r="I275" s="29" t="str">
        <f t="shared" si="17"/>
        <v/>
      </c>
      <c r="J275" s="5"/>
      <c r="K275" s="113"/>
      <c r="L275" s="114"/>
      <c r="M275" s="115"/>
      <c r="N275" s="3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c r="BA275" s="6"/>
      <c r="BB275" s="6"/>
      <c r="BC275" s="6"/>
      <c r="BD275" s="6"/>
      <c r="BE275" s="6"/>
      <c r="BF275" s="6"/>
      <c r="BG275" s="59" t="s">
        <v>2</v>
      </c>
      <c r="BP275" s="230" t="str">
        <f t="shared" ref="BP275:BP320" si="18">F275&amp;G275</f>
        <v/>
      </c>
      <c r="BQ275" s="231" t="str">
        <f>IF(BP275="","",COUNTIF(特定市町村確認用!D:D,事業実施条件確認シート!BP275))</f>
        <v/>
      </c>
      <c r="BR275" s="231"/>
    </row>
    <row r="276" spans="2:70" x14ac:dyDescent="0.4">
      <c r="B276" s="120">
        <v>256</v>
      </c>
      <c r="C276" s="4"/>
      <c r="D276" s="4"/>
      <c r="E276" s="4"/>
      <c r="F276" s="4"/>
      <c r="G276" s="4"/>
      <c r="H276" s="4"/>
      <c r="I276" s="29" t="str">
        <f t="shared" si="17"/>
        <v/>
      </c>
      <c r="J276" s="5"/>
      <c r="K276" s="113"/>
      <c r="L276" s="114"/>
      <c r="M276" s="115"/>
      <c r="N276" s="3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c r="BA276" s="6"/>
      <c r="BB276" s="6"/>
      <c r="BC276" s="6"/>
      <c r="BD276" s="6"/>
      <c r="BE276" s="6"/>
      <c r="BF276" s="6"/>
      <c r="BG276" s="59" t="s">
        <v>2</v>
      </c>
      <c r="BP276" s="230" t="str">
        <f t="shared" si="18"/>
        <v/>
      </c>
      <c r="BQ276" s="231" t="str">
        <f>IF(BP276="","",COUNTIF(特定市町村確認用!D:D,事業実施条件確認シート!BP276))</f>
        <v/>
      </c>
      <c r="BR276" s="231"/>
    </row>
    <row r="277" spans="2:70" x14ac:dyDescent="0.4">
      <c r="B277" s="120">
        <v>257</v>
      </c>
      <c r="C277" s="4"/>
      <c r="D277" s="4"/>
      <c r="E277" s="4"/>
      <c r="F277" s="4"/>
      <c r="G277" s="4"/>
      <c r="H277" s="4"/>
      <c r="I277" s="29" t="str">
        <f t="shared" si="17"/>
        <v/>
      </c>
      <c r="J277" s="5"/>
      <c r="K277" s="113"/>
      <c r="L277" s="114"/>
      <c r="M277" s="115"/>
      <c r="N277" s="3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c r="BA277" s="6"/>
      <c r="BB277" s="6"/>
      <c r="BC277" s="6"/>
      <c r="BD277" s="6"/>
      <c r="BE277" s="6"/>
      <c r="BF277" s="6"/>
      <c r="BG277" s="59" t="s">
        <v>2</v>
      </c>
      <c r="BP277" s="230" t="str">
        <f t="shared" si="18"/>
        <v/>
      </c>
      <c r="BQ277" s="231" t="str">
        <f>IF(BP277="","",COUNTIF(特定市町村確認用!D:D,事業実施条件確認シート!BP277))</f>
        <v/>
      </c>
      <c r="BR277" s="231"/>
    </row>
    <row r="278" spans="2:70" x14ac:dyDescent="0.4">
      <c r="B278" s="120">
        <v>258</v>
      </c>
      <c r="C278" s="4"/>
      <c r="D278" s="4"/>
      <c r="E278" s="4"/>
      <c r="F278" s="4"/>
      <c r="G278" s="4"/>
      <c r="H278" s="4"/>
      <c r="I278" s="29" t="str">
        <f t="shared" si="17"/>
        <v/>
      </c>
      <c r="J278" s="5"/>
      <c r="K278" s="113"/>
      <c r="L278" s="114"/>
      <c r="M278" s="115"/>
      <c r="N278" s="3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c r="BA278" s="6"/>
      <c r="BB278" s="6"/>
      <c r="BC278" s="6"/>
      <c r="BD278" s="6"/>
      <c r="BE278" s="6"/>
      <c r="BF278" s="6"/>
      <c r="BG278" s="59" t="s">
        <v>2</v>
      </c>
      <c r="BP278" s="230" t="str">
        <f t="shared" si="18"/>
        <v/>
      </c>
      <c r="BQ278" s="231" t="str">
        <f>IF(BP278="","",COUNTIF(特定市町村確認用!D:D,事業実施条件確認シート!BP278))</f>
        <v/>
      </c>
      <c r="BR278" s="231"/>
    </row>
    <row r="279" spans="2:70" x14ac:dyDescent="0.4">
      <c r="B279" s="120">
        <v>259</v>
      </c>
      <c r="C279" s="4"/>
      <c r="D279" s="4"/>
      <c r="E279" s="4"/>
      <c r="F279" s="4"/>
      <c r="G279" s="4"/>
      <c r="H279" s="4"/>
      <c r="I279" s="29" t="str">
        <f t="shared" si="17"/>
        <v/>
      </c>
      <c r="J279" s="5"/>
      <c r="K279" s="113"/>
      <c r="L279" s="114"/>
      <c r="M279" s="115"/>
      <c r="N279" s="3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59" t="s">
        <v>2</v>
      </c>
      <c r="BP279" s="230" t="str">
        <f t="shared" si="18"/>
        <v/>
      </c>
      <c r="BQ279" s="231" t="str">
        <f>IF(BP279="","",COUNTIF(特定市町村確認用!D:D,事業実施条件確認シート!BP279))</f>
        <v/>
      </c>
      <c r="BR279" s="231"/>
    </row>
    <row r="280" spans="2:70" x14ac:dyDescent="0.4">
      <c r="B280" s="120">
        <v>260</v>
      </c>
      <c r="C280" s="4"/>
      <c r="D280" s="4"/>
      <c r="E280" s="4"/>
      <c r="F280" s="4"/>
      <c r="G280" s="4"/>
      <c r="H280" s="4"/>
      <c r="I280" s="29" t="str">
        <f t="shared" si="17"/>
        <v/>
      </c>
      <c r="J280" s="5"/>
      <c r="K280" s="113"/>
      <c r="L280" s="114"/>
      <c r="M280" s="115"/>
      <c r="N280" s="3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59" t="s">
        <v>2</v>
      </c>
      <c r="BP280" s="230" t="str">
        <f t="shared" si="18"/>
        <v/>
      </c>
      <c r="BQ280" s="231" t="str">
        <f>IF(BP280="","",COUNTIF(特定市町村確認用!D:D,事業実施条件確認シート!BP280))</f>
        <v/>
      </c>
      <c r="BR280" s="231"/>
    </row>
    <row r="281" spans="2:70" x14ac:dyDescent="0.4">
      <c r="B281" s="120">
        <v>261</v>
      </c>
      <c r="C281" s="4"/>
      <c r="D281" s="4"/>
      <c r="E281" s="4"/>
      <c r="F281" s="4"/>
      <c r="G281" s="4"/>
      <c r="H281" s="4"/>
      <c r="I281" s="29" t="str">
        <f t="shared" si="17"/>
        <v/>
      </c>
      <c r="J281" s="5"/>
      <c r="K281" s="113"/>
      <c r="L281" s="114"/>
      <c r="M281" s="115"/>
      <c r="N281" s="3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59" t="s">
        <v>2</v>
      </c>
      <c r="BP281" s="230" t="str">
        <f t="shared" si="18"/>
        <v/>
      </c>
      <c r="BQ281" s="231" t="str">
        <f>IF(BP281="","",COUNTIF(特定市町村確認用!D:D,事業実施条件確認シート!BP281))</f>
        <v/>
      </c>
      <c r="BR281" s="231"/>
    </row>
    <row r="282" spans="2:70" x14ac:dyDescent="0.4">
      <c r="B282" s="120">
        <v>262</v>
      </c>
      <c r="C282" s="4"/>
      <c r="D282" s="4"/>
      <c r="E282" s="4"/>
      <c r="F282" s="4"/>
      <c r="G282" s="4"/>
      <c r="H282" s="4"/>
      <c r="I282" s="29" t="str">
        <f t="shared" si="17"/>
        <v/>
      </c>
      <c r="J282" s="5"/>
      <c r="K282" s="113"/>
      <c r="L282" s="114"/>
      <c r="M282" s="115"/>
      <c r="N282" s="3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59" t="s">
        <v>2</v>
      </c>
      <c r="BP282" s="230" t="str">
        <f t="shared" si="18"/>
        <v/>
      </c>
      <c r="BQ282" s="231" t="str">
        <f>IF(BP282="","",COUNTIF(特定市町村確認用!D:D,事業実施条件確認シート!BP282))</f>
        <v/>
      </c>
      <c r="BR282" s="231"/>
    </row>
    <row r="283" spans="2:70" x14ac:dyDescent="0.4">
      <c r="B283" s="120">
        <v>263</v>
      </c>
      <c r="C283" s="4"/>
      <c r="D283" s="4"/>
      <c r="E283" s="4"/>
      <c r="F283" s="4"/>
      <c r="G283" s="4"/>
      <c r="H283" s="4"/>
      <c r="I283" s="29" t="str">
        <f t="shared" si="17"/>
        <v/>
      </c>
      <c r="J283" s="5"/>
      <c r="K283" s="113"/>
      <c r="L283" s="114"/>
      <c r="M283" s="115"/>
      <c r="N283" s="3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59" t="s">
        <v>2</v>
      </c>
      <c r="BP283" s="230" t="str">
        <f t="shared" si="18"/>
        <v/>
      </c>
      <c r="BQ283" s="231" t="str">
        <f>IF(BP283="","",COUNTIF(特定市町村確認用!D:D,事業実施条件確認シート!BP283))</f>
        <v/>
      </c>
      <c r="BR283" s="231"/>
    </row>
    <row r="284" spans="2:70" x14ac:dyDescent="0.4">
      <c r="B284" s="120">
        <v>264</v>
      </c>
      <c r="C284" s="4"/>
      <c r="D284" s="4"/>
      <c r="E284" s="4"/>
      <c r="F284" s="4"/>
      <c r="G284" s="4"/>
      <c r="H284" s="4"/>
      <c r="I284" s="29" t="str">
        <f t="shared" si="17"/>
        <v/>
      </c>
      <c r="J284" s="5"/>
      <c r="K284" s="113"/>
      <c r="L284" s="114"/>
      <c r="M284" s="115"/>
      <c r="N284" s="3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59" t="s">
        <v>2</v>
      </c>
      <c r="BP284" s="230" t="str">
        <f t="shared" si="18"/>
        <v/>
      </c>
      <c r="BQ284" s="231" t="str">
        <f>IF(BP284="","",COUNTIF(特定市町村確認用!D:D,事業実施条件確認シート!BP284))</f>
        <v/>
      </c>
      <c r="BR284" s="231"/>
    </row>
    <row r="285" spans="2:70" x14ac:dyDescent="0.4">
      <c r="B285" s="120">
        <v>265</v>
      </c>
      <c r="C285" s="4"/>
      <c r="D285" s="4"/>
      <c r="E285" s="4"/>
      <c r="F285" s="4"/>
      <c r="G285" s="4"/>
      <c r="H285" s="4"/>
      <c r="I285" s="29" t="str">
        <f t="shared" si="17"/>
        <v/>
      </c>
      <c r="J285" s="5"/>
      <c r="K285" s="113"/>
      <c r="L285" s="114"/>
      <c r="M285" s="115"/>
      <c r="N285" s="3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59" t="s">
        <v>2</v>
      </c>
      <c r="BP285" s="230" t="str">
        <f t="shared" si="18"/>
        <v/>
      </c>
      <c r="BQ285" s="231" t="str">
        <f>IF(BP285="","",COUNTIF(特定市町村確認用!D:D,事業実施条件確認シート!BP285))</f>
        <v/>
      </c>
      <c r="BR285" s="231"/>
    </row>
    <row r="286" spans="2:70" x14ac:dyDescent="0.4">
      <c r="B286" s="120">
        <v>266</v>
      </c>
      <c r="C286" s="4"/>
      <c r="D286" s="4"/>
      <c r="E286" s="4"/>
      <c r="F286" s="4"/>
      <c r="G286" s="4"/>
      <c r="H286" s="4"/>
      <c r="I286" s="29" t="str">
        <f t="shared" si="17"/>
        <v/>
      </c>
      <c r="J286" s="5"/>
      <c r="K286" s="113"/>
      <c r="L286" s="114"/>
      <c r="M286" s="115"/>
      <c r="N286" s="3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59" t="s">
        <v>2</v>
      </c>
      <c r="BP286" s="230" t="str">
        <f t="shared" si="18"/>
        <v/>
      </c>
      <c r="BQ286" s="231" t="str">
        <f>IF(BP286="","",COUNTIF(特定市町村確認用!D:D,事業実施条件確認シート!BP286))</f>
        <v/>
      </c>
      <c r="BR286" s="231"/>
    </row>
    <row r="287" spans="2:70" x14ac:dyDescent="0.4">
      <c r="B287" s="120">
        <v>267</v>
      </c>
      <c r="C287" s="4"/>
      <c r="D287" s="4"/>
      <c r="E287" s="4"/>
      <c r="F287" s="4"/>
      <c r="G287" s="4"/>
      <c r="H287" s="4"/>
      <c r="I287" s="29" t="str">
        <f t="shared" si="17"/>
        <v/>
      </c>
      <c r="J287" s="5"/>
      <c r="K287" s="113"/>
      <c r="L287" s="114"/>
      <c r="M287" s="115"/>
      <c r="N287" s="3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59" t="s">
        <v>2</v>
      </c>
      <c r="BP287" s="230" t="str">
        <f t="shared" si="18"/>
        <v/>
      </c>
      <c r="BQ287" s="231" t="str">
        <f>IF(BP287="","",COUNTIF(特定市町村確認用!D:D,事業実施条件確認シート!BP287))</f>
        <v/>
      </c>
      <c r="BR287" s="231"/>
    </row>
    <row r="288" spans="2:70" x14ac:dyDescent="0.4">
      <c r="B288" s="120">
        <v>268</v>
      </c>
      <c r="C288" s="4"/>
      <c r="D288" s="4"/>
      <c r="E288" s="4"/>
      <c r="F288" s="4"/>
      <c r="G288" s="4"/>
      <c r="H288" s="4"/>
      <c r="I288" s="29" t="str">
        <f t="shared" si="17"/>
        <v/>
      </c>
      <c r="J288" s="5"/>
      <c r="K288" s="113"/>
      <c r="L288" s="114"/>
      <c r="M288" s="115"/>
      <c r="N288" s="3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59" t="s">
        <v>2</v>
      </c>
      <c r="BP288" s="230" t="str">
        <f t="shared" si="18"/>
        <v/>
      </c>
      <c r="BQ288" s="231" t="str">
        <f>IF(BP288="","",COUNTIF(特定市町村確認用!D:D,事業実施条件確認シート!BP288))</f>
        <v/>
      </c>
      <c r="BR288" s="231"/>
    </row>
    <row r="289" spans="2:70" x14ac:dyDescent="0.4">
      <c r="B289" s="120">
        <v>269</v>
      </c>
      <c r="C289" s="4"/>
      <c r="D289" s="4"/>
      <c r="E289" s="4"/>
      <c r="F289" s="4"/>
      <c r="G289" s="4"/>
      <c r="H289" s="4"/>
      <c r="I289" s="29" t="str">
        <f t="shared" si="17"/>
        <v/>
      </c>
      <c r="J289" s="5"/>
      <c r="K289" s="113"/>
      <c r="L289" s="114"/>
      <c r="M289" s="115"/>
      <c r="N289" s="3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59" t="s">
        <v>2</v>
      </c>
      <c r="BP289" s="230" t="str">
        <f t="shared" si="18"/>
        <v/>
      </c>
      <c r="BQ289" s="231" t="str">
        <f>IF(BP289="","",COUNTIF(特定市町村確認用!D:D,事業実施条件確認シート!BP289))</f>
        <v/>
      </c>
      <c r="BR289" s="231"/>
    </row>
    <row r="290" spans="2:70" x14ac:dyDescent="0.4">
      <c r="B290" s="120">
        <v>270</v>
      </c>
      <c r="C290" s="4"/>
      <c r="D290" s="4"/>
      <c r="E290" s="4"/>
      <c r="F290" s="4"/>
      <c r="G290" s="4"/>
      <c r="H290" s="4"/>
      <c r="I290" s="29" t="str">
        <f t="shared" si="17"/>
        <v/>
      </c>
      <c r="J290" s="5"/>
      <c r="K290" s="113"/>
      <c r="L290" s="114"/>
      <c r="M290" s="115"/>
      <c r="N290" s="3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59" t="s">
        <v>2</v>
      </c>
      <c r="BP290" s="230" t="str">
        <f t="shared" si="18"/>
        <v/>
      </c>
      <c r="BQ290" s="231" t="str">
        <f>IF(BP290="","",COUNTIF(特定市町村確認用!D:D,事業実施条件確認シート!BP290))</f>
        <v/>
      </c>
      <c r="BR290" s="231"/>
    </row>
    <row r="291" spans="2:70" x14ac:dyDescent="0.4">
      <c r="B291" s="120">
        <v>271</v>
      </c>
      <c r="C291" s="4"/>
      <c r="D291" s="4"/>
      <c r="E291" s="4"/>
      <c r="F291" s="4"/>
      <c r="G291" s="4"/>
      <c r="H291" s="4"/>
      <c r="I291" s="29" t="str">
        <f t="shared" si="17"/>
        <v/>
      </c>
      <c r="J291" s="5"/>
      <c r="K291" s="113"/>
      <c r="L291" s="114"/>
      <c r="M291" s="115"/>
      <c r="N291" s="3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59" t="s">
        <v>2</v>
      </c>
      <c r="BP291" s="230" t="str">
        <f t="shared" si="18"/>
        <v/>
      </c>
      <c r="BQ291" s="231" t="str">
        <f>IF(BP291="","",COUNTIF(特定市町村確認用!D:D,事業実施条件確認シート!BP291))</f>
        <v/>
      </c>
      <c r="BR291" s="231"/>
    </row>
    <row r="292" spans="2:70" x14ac:dyDescent="0.4">
      <c r="B292" s="120">
        <v>272</v>
      </c>
      <c r="C292" s="4"/>
      <c r="D292" s="4"/>
      <c r="E292" s="4"/>
      <c r="F292" s="4"/>
      <c r="G292" s="4"/>
      <c r="H292" s="4"/>
      <c r="I292" s="29" t="str">
        <f t="shared" si="17"/>
        <v/>
      </c>
      <c r="J292" s="5"/>
      <c r="K292" s="113"/>
      <c r="L292" s="114"/>
      <c r="M292" s="115"/>
      <c r="N292" s="3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59" t="s">
        <v>2</v>
      </c>
      <c r="BP292" s="230" t="str">
        <f t="shared" si="18"/>
        <v/>
      </c>
      <c r="BQ292" s="231" t="str">
        <f>IF(BP292="","",COUNTIF(特定市町村確認用!D:D,事業実施条件確認シート!BP292))</f>
        <v/>
      </c>
      <c r="BR292" s="231"/>
    </row>
    <row r="293" spans="2:70" x14ac:dyDescent="0.4">
      <c r="B293" s="120">
        <v>273</v>
      </c>
      <c r="C293" s="4"/>
      <c r="D293" s="4"/>
      <c r="E293" s="4"/>
      <c r="F293" s="4"/>
      <c r="G293" s="4"/>
      <c r="H293" s="4"/>
      <c r="I293" s="29" t="str">
        <f t="shared" si="17"/>
        <v/>
      </c>
      <c r="J293" s="5"/>
      <c r="K293" s="113"/>
      <c r="L293" s="114"/>
      <c r="M293" s="115"/>
      <c r="N293" s="3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59" t="s">
        <v>2</v>
      </c>
      <c r="BP293" s="230" t="str">
        <f t="shared" si="18"/>
        <v/>
      </c>
      <c r="BQ293" s="231" t="str">
        <f>IF(BP293="","",COUNTIF(特定市町村確認用!D:D,事業実施条件確認シート!BP293))</f>
        <v/>
      </c>
      <c r="BR293" s="231"/>
    </row>
    <row r="294" spans="2:70" x14ac:dyDescent="0.4">
      <c r="B294" s="120">
        <v>274</v>
      </c>
      <c r="C294" s="4"/>
      <c r="D294" s="4"/>
      <c r="E294" s="4"/>
      <c r="F294" s="4"/>
      <c r="G294" s="4"/>
      <c r="H294" s="4"/>
      <c r="I294" s="29" t="str">
        <f t="shared" si="17"/>
        <v/>
      </c>
      <c r="J294" s="5"/>
      <c r="K294" s="113"/>
      <c r="L294" s="114"/>
      <c r="M294" s="115"/>
      <c r="N294" s="3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59" t="s">
        <v>2</v>
      </c>
      <c r="BP294" s="230" t="str">
        <f t="shared" si="18"/>
        <v/>
      </c>
      <c r="BQ294" s="231" t="str">
        <f>IF(BP294="","",COUNTIF(特定市町村確認用!D:D,事業実施条件確認シート!BP294))</f>
        <v/>
      </c>
      <c r="BR294" s="231"/>
    </row>
    <row r="295" spans="2:70" x14ac:dyDescent="0.4">
      <c r="B295" s="120">
        <v>275</v>
      </c>
      <c r="C295" s="4"/>
      <c r="D295" s="4"/>
      <c r="E295" s="4"/>
      <c r="F295" s="4"/>
      <c r="G295" s="4"/>
      <c r="H295" s="4"/>
      <c r="I295" s="29" t="str">
        <f t="shared" si="17"/>
        <v/>
      </c>
      <c r="J295" s="5"/>
      <c r="K295" s="113"/>
      <c r="L295" s="114"/>
      <c r="M295" s="115"/>
      <c r="N295" s="3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59" t="s">
        <v>2</v>
      </c>
      <c r="BP295" s="230" t="str">
        <f t="shared" si="18"/>
        <v/>
      </c>
      <c r="BQ295" s="231" t="str">
        <f>IF(BP295="","",COUNTIF(特定市町村確認用!D:D,事業実施条件確認シート!BP295))</f>
        <v/>
      </c>
      <c r="BR295" s="231"/>
    </row>
    <row r="296" spans="2:70" x14ac:dyDescent="0.4">
      <c r="B296" s="120">
        <v>276</v>
      </c>
      <c r="C296" s="4"/>
      <c r="D296" s="4"/>
      <c r="E296" s="4"/>
      <c r="F296" s="4"/>
      <c r="G296" s="4"/>
      <c r="H296" s="4"/>
      <c r="I296" s="29" t="str">
        <f t="shared" si="17"/>
        <v/>
      </c>
      <c r="J296" s="5"/>
      <c r="K296" s="113"/>
      <c r="L296" s="114"/>
      <c r="M296" s="115"/>
      <c r="N296" s="3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59" t="s">
        <v>2</v>
      </c>
      <c r="BP296" s="230" t="str">
        <f t="shared" si="18"/>
        <v/>
      </c>
      <c r="BQ296" s="231" t="str">
        <f>IF(BP296="","",COUNTIF(特定市町村確認用!D:D,事業実施条件確認シート!BP296))</f>
        <v/>
      </c>
      <c r="BR296" s="231"/>
    </row>
    <row r="297" spans="2:70" x14ac:dyDescent="0.4">
      <c r="B297" s="120">
        <v>277</v>
      </c>
      <c r="C297" s="4"/>
      <c r="D297" s="4"/>
      <c r="E297" s="4"/>
      <c r="F297" s="4"/>
      <c r="G297" s="4"/>
      <c r="H297" s="4"/>
      <c r="I297" s="29" t="str">
        <f t="shared" si="17"/>
        <v/>
      </c>
      <c r="J297" s="5"/>
      <c r="K297" s="113"/>
      <c r="L297" s="114"/>
      <c r="M297" s="115"/>
      <c r="N297" s="3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59" t="s">
        <v>2</v>
      </c>
      <c r="BP297" s="230" t="str">
        <f t="shared" si="18"/>
        <v/>
      </c>
      <c r="BQ297" s="231" t="str">
        <f>IF(BP297="","",COUNTIF(特定市町村確認用!D:D,事業実施条件確認シート!BP297))</f>
        <v/>
      </c>
      <c r="BR297" s="231"/>
    </row>
    <row r="298" spans="2:70" x14ac:dyDescent="0.4">
      <c r="B298" s="120">
        <v>278</v>
      </c>
      <c r="C298" s="4"/>
      <c r="D298" s="4"/>
      <c r="E298" s="4"/>
      <c r="F298" s="4"/>
      <c r="G298" s="4"/>
      <c r="H298" s="4"/>
      <c r="I298" s="29" t="str">
        <f t="shared" si="17"/>
        <v/>
      </c>
      <c r="J298" s="5"/>
      <c r="K298" s="113"/>
      <c r="L298" s="114"/>
      <c r="M298" s="115"/>
      <c r="N298" s="3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59" t="s">
        <v>2</v>
      </c>
      <c r="BP298" s="230" t="str">
        <f t="shared" si="18"/>
        <v/>
      </c>
      <c r="BQ298" s="231" t="str">
        <f>IF(BP298="","",COUNTIF(特定市町村確認用!D:D,事業実施条件確認シート!BP298))</f>
        <v/>
      </c>
      <c r="BR298" s="231"/>
    </row>
    <row r="299" spans="2:70" x14ac:dyDescent="0.4">
      <c r="B299" s="120">
        <v>279</v>
      </c>
      <c r="C299" s="4"/>
      <c r="D299" s="4"/>
      <c r="E299" s="4"/>
      <c r="F299" s="4"/>
      <c r="G299" s="4"/>
      <c r="H299" s="4"/>
      <c r="I299" s="29" t="str">
        <f t="shared" si="17"/>
        <v/>
      </c>
      <c r="J299" s="5"/>
      <c r="K299" s="113"/>
      <c r="L299" s="114"/>
      <c r="M299" s="115"/>
      <c r="N299" s="3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59" t="s">
        <v>2</v>
      </c>
      <c r="BP299" s="230" t="str">
        <f t="shared" si="18"/>
        <v/>
      </c>
      <c r="BQ299" s="231" t="str">
        <f>IF(BP299="","",COUNTIF(特定市町村確認用!D:D,事業実施条件確認シート!BP299))</f>
        <v/>
      </c>
      <c r="BR299" s="231"/>
    </row>
    <row r="300" spans="2:70" x14ac:dyDescent="0.4">
      <c r="B300" s="120">
        <v>280</v>
      </c>
      <c r="C300" s="4"/>
      <c r="D300" s="4"/>
      <c r="E300" s="4"/>
      <c r="F300" s="4"/>
      <c r="G300" s="4"/>
      <c r="H300" s="4"/>
      <c r="I300" s="29" t="str">
        <f t="shared" si="17"/>
        <v/>
      </c>
      <c r="J300" s="5"/>
      <c r="K300" s="113"/>
      <c r="L300" s="114"/>
      <c r="M300" s="115"/>
      <c r="N300" s="3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59" t="s">
        <v>2</v>
      </c>
      <c r="BP300" s="230" t="str">
        <f t="shared" si="18"/>
        <v/>
      </c>
      <c r="BQ300" s="231" t="str">
        <f>IF(BP300="","",COUNTIF(特定市町村確認用!D:D,事業実施条件確認シート!BP300))</f>
        <v/>
      </c>
      <c r="BR300" s="231"/>
    </row>
    <row r="301" spans="2:70" x14ac:dyDescent="0.4">
      <c r="B301" s="120">
        <v>281</v>
      </c>
      <c r="C301" s="4"/>
      <c r="D301" s="4"/>
      <c r="E301" s="4"/>
      <c r="F301" s="4"/>
      <c r="G301" s="4"/>
      <c r="H301" s="4"/>
      <c r="I301" s="29" t="str">
        <f t="shared" si="17"/>
        <v/>
      </c>
      <c r="J301" s="5"/>
      <c r="K301" s="113"/>
      <c r="L301" s="114"/>
      <c r="M301" s="115"/>
      <c r="N301" s="3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59" t="s">
        <v>2</v>
      </c>
      <c r="BP301" s="230" t="str">
        <f t="shared" si="18"/>
        <v/>
      </c>
      <c r="BQ301" s="231" t="str">
        <f>IF(BP301="","",COUNTIF(特定市町村確認用!D:D,事業実施条件確認シート!BP301))</f>
        <v/>
      </c>
      <c r="BR301" s="231"/>
    </row>
    <row r="302" spans="2:70" x14ac:dyDescent="0.4">
      <c r="B302" s="120">
        <v>282</v>
      </c>
      <c r="C302" s="4"/>
      <c r="D302" s="4"/>
      <c r="E302" s="4"/>
      <c r="F302" s="4"/>
      <c r="G302" s="4"/>
      <c r="H302" s="4"/>
      <c r="I302" s="29" t="str">
        <f t="shared" si="17"/>
        <v/>
      </c>
      <c r="J302" s="5"/>
      <c r="K302" s="113"/>
      <c r="L302" s="114"/>
      <c r="M302" s="115"/>
      <c r="N302" s="3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59" t="s">
        <v>2</v>
      </c>
      <c r="BP302" s="230" t="str">
        <f t="shared" si="18"/>
        <v/>
      </c>
      <c r="BQ302" s="231" t="str">
        <f>IF(BP302="","",COUNTIF(特定市町村確認用!D:D,事業実施条件確認シート!BP302))</f>
        <v/>
      </c>
      <c r="BR302" s="231"/>
    </row>
    <row r="303" spans="2:70" x14ac:dyDescent="0.4">
      <c r="B303" s="120">
        <v>283</v>
      </c>
      <c r="C303" s="4"/>
      <c r="D303" s="4"/>
      <c r="E303" s="4"/>
      <c r="F303" s="4"/>
      <c r="G303" s="4"/>
      <c r="H303" s="4"/>
      <c r="I303" s="29" t="str">
        <f t="shared" si="17"/>
        <v/>
      </c>
      <c r="J303" s="5"/>
      <c r="K303" s="113"/>
      <c r="L303" s="114"/>
      <c r="M303" s="115"/>
      <c r="N303" s="3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59" t="s">
        <v>2</v>
      </c>
      <c r="BP303" s="230" t="str">
        <f t="shared" si="18"/>
        <v/>
      </c>
      <c r="BQ303" s="231" t="str">
        <f>IF(BP303="","",COUNTIF(特定市町村確認用!D:D,事業実施条件確認シート!BP303))</f>
        <v/>
      </c>
      <c r="BR303" s="231"/>
    </row>
    <row r="304" spans="2:70" x14ac:dyDescent="0.4">
      <c r="B304" s="120">
        <v>284</v>
      </c>
      <c r="C304" s="4"/>
      <c r="D304" s="4"/>
      <c r="E304" s="4"/>
      <c r="F304" s="4"/>
      <c r="G304" s="4"/>
      <c r="H304" s="4"/>
      <c r="I304" s="29" t="str">
        <f t="shared" si="17"/>
        <v/>
      </c>
      <c r="J304" s="5"/>
      <c r="K304" s="113"/>
      <c r="L304" s="114"/>
      <c r="M304" s="115"/>
      <c r="N304" s="3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59" t="s">
        <v>2</v>
      </c>
      <c r="BP304" s="230" t="str">
        <f t="shared" si="18"/>
        <v/>
      </c>
      <c r="BQ304" s="231" t="str">
        <f>IF(BP304="","",COUNTIF(特定市町村確認用!D:D,事業実施条件確認シート!BP304))</f>
        <v/>
      </c>
      <c r="BR304" s="231"/>
    </row>
    <row r="305" spans="2:70" x14ac:dyDescent="0.4">
      <c r="B305" s="120">
        <v>285</v>
      </c>
      <c r="C305" s="4"/>
      <c r="D305" s="4"/>
      <c r="E305" s="4"/>
      <c r="F305" s="4"/>
      <c r="G305" s="4"/>
      <c r="H305" s="4"/>
      <c r="I305" s="29" t="str">
        <f t="shared" si="17"/>
        <v/>
      </c>
      <c r="J305" s="5"/>
      <c r="K305" s="113"/>
      <c r="L305" s="114"/>
      <c r="M305" s="115"/>
      <c r="N305" s="3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59" t="s">
        <v>2</v>
      </c>
      <c r="BP305" s="230" t="str">
        <f t="shared" si="18"/>
        <v/>
      </c>
      <c r="BQ305" s="231" t="str">
        <f>IF(BP305="","",COUNTIF(特定市町村確認用!D:D,事業実施条件確認シート!BP305))</f>
        <v/>
      </c>
      <c r="BR305" s="231"/>
    </row>
    <row r="306" spans="2:70" x14ac:dyDescent="0.4">
      <c r="B306" s="120">
        <v>286</v>
      </c>
      <c r="C306" s="4"/>
      <c r="D306" s="4"/>
      <c r="E306" s="4"/>
      <c r="F306" s="4"/>
      <c r="G306" s="4"/>
      <c r="H306" s="4"/>
      <c r="I306" s="29" t="str">
        <f t="shared" si="17"/>
        <v/>
      </c>
      <c r="J306" s="5"/>
      <c r="K306" s="113"/>
      <c r="L306" s="114"/>
      <c r="M306" s="115"/>
      <c r="N306" s="3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59" t="s">
        <v>2</v>
      </c>
      <c r="BP306" s="230" t="str">
        <f t="shared" si="18"/>
        <v/>
      </c>
      <c r="BQ306" s="231" t="str">
        <f>IF(BP306="","",COUNTIF(特定市町村確認用!D:D,事業実施条件確認シート!BP306))</f>
        <v/>
      </c>
      <c r="BR306" s="231"/>
    </row>
    <row r="307" spans="2:70" x14ac:dyDescent="0.4">
      <c r="B307" s="120">
        <v>287</v>
      </c>
      <c r="C307" s="4"/>
      <c r="D307" s="4"/>
      <c r="E307" s="4"/>
      <c r="F307" s="4"/>
      <c r="G307" s="4"/>
      <c r="H307" s="4"/>
      <c r="I307" s="29" t="str">
        <f t="shared" si="17"/>
        <v/>
      </c>
      <c r="J307" s="5"/>
      <c r="K307" s="113"/>
      <c r="L307" s="114"/>
      <c r="M307" s="115"/>
      <c r="N307" s="3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c r="BA307" s="6"/>
      <c r="BB307" s="6"/>
      <c r="BC307" s="6"/>
      <c r="BD307" s="6"/>
      <c r="BE307" s="6"/>
      <c r="BF307" s="6"/>
      <c r="BG307" s="59" t="s">
        <v>2</v>
      </c>
      <c r="BP307" s="230" t="str">
        <f t="shared" si="18"/>
        <v/>
      </c>
      <c r="BQ307" s="231" t="str">
        <f>IF(BP307="","",COUNTIF(特定市町村確認用!D:D,事業実施条件確認シート!BP307))</f>
        <v/>
      </c>
      <c r="BR307" s="231"/>
    </row>
    <row r="308" spans="2:70" x14ac:dyDescent="0.4">
      <c r="B308" s="120">
        <v>288</v>
      </c>
      <c r="C308" s="4"/>
      <c r="D308" s="4"/>
      <c r="E308" s="4"/>
      <c r="F308" s="4"/>
      <c r="G308" s="4"/>
      <c r="H308" s="4"/>
      <c r="I308" s="29" t="str">
        <f t="shared" si="17"/>
        <v/>
      </c>
      <c r="J308" s="5"/>
      <c r="K308" s="113"/>
      <c r="L308" s="114"/>
      <c r="M308" s="115"/>
      <c r="N308" s="3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c r="BA308" s="6"/>
      <c r="BB308" s="6"/>
      <c r="BC308" s="6"/>
      <c r="BD308" s="6"/>
      <c r="BE308" s="6"/>
      <c r="BF308" s="6"/>
      <c r="BG308" s="59" t="s">
        <v>2</v>
      </c>
      <c r="BP308" s="230" t="str">
        <f t="shared" si="18"/>
        <v/>
      </c>
      <c r="BQ308" s="231" t="str">
        <f>IF(BP308="","",COUNTIF(特定市町村確認用!D:D,事業実施条件確認シート!BP308))</f>
        <v/>
      </c>
      <c r="BR308" s="231"/>
    </row>
    <row r="309" spans="2:70" x14ac:dyDescent="0.4">
      <c r="B309" s="120">
        <v>289</v>
      </c>
      <c r="C309" s="4"/>
      <c r="D309" s="4"/>
      <c r="E309" s="4"/>
      <c r="F309" s="4"/>
      <c r="G309" s="4"/>
      <c r="H309" s="4"/>
      <c r="I309" s="29" t="str">
        <f t="shared" si="17"/>
        <v/>
      </c>
      <c r="J309" s="5"/>
      <c r="K309" s="113"/>
      <c r="L309" s="114"/>
      <c r="M309" s="115"/>
      <c r="N309" s="3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c r="BA309" s="6"/>
      <c r="BB309" s="6"/>
      <c r="BC309" s="6"/>
      <c r="BD309" s="6"/>
      <c r="BE309" s="6"/>
      <c r="BF309" s="6"/>
      <c r="BG309" s="59" t="s">
        <v>2</v>
      </c>
      <c r="BP309" s="230" t="str">
        <f t="shared" si="18"/>
        <v/>
      </c>
      <c r="BQ309" s="231" t="str">
        <f>IF(BP309="","",COUNTIF(特定市町村確認用!D:D,事業実施条件確認シート!BP309))</f>
        <v/>
      </c>
      <c r="BR309" s="231"/>
    </row>
    <row r="310" spans="2:70" x14ac:dyDescent="0.4">
      <c r="B310" s="120">
        <v>290</v>
      </c>
      <c r="C310" s="4"/>
      <c r="D310" s="4"/>
      <c r="E310" s="4"/>
      <c r="F310" s="4"/>
      <c r="G310" s="4"/>
      <c r="H310" s="4"/>
      <c r="I310" s="29" t="str">
        <f t="shared" si="17"/>
        <v/>
      </c>
      <c r="J310" s="5"/>
      <c r="K310" s="113"/>
      <c r="L310" s="114"/>
      <c r="M310" s="115"/>
      <c r="N310" s="3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c r="BA310" s="6"/>
      <c r="BB310" s="6"/>
      <c r="BC310" s="6"/>
      <c r="BD310" s="6"/>
      <c r="BE310" s="6"/>
      <c r="BF310" s="6"/>
      <c r="BG310" s="59" t="s">
        <v>2</v>
      </c>
      <c r="BP310" s="230" t="str">
        <f t="shared" si="18"/>
        <v/>
      </c>
      <c r="BQ310" s="231" t="str">
        <f>IF(BP310="","",COUNTIF(特定市町村確認用!D:D,事業実施条件確認シート!BP310))</f>
        <v/>
      </c>
      <c r="BR310" s="231"/>
    </row>
    <row r="311" spans="2:70" x14ac:dyDescent="0.4">
      <c r="B311" s="120">
        <v>291</v>
      </c>
      <c r="C311" s="4"/>
      <c r="D311" s="4"/>
      <c r="E311" s="4"/>
      <c r="F311" s="4"/>
      <c r="G311" s="4"/>
      <c r="H311" s="4"/>
      <c r="I311" s="29" t="str">
        <f t="shared" si="17"/>
        <v/>
      </c>
      <c r="J311" s="5"/>
      <c r="K311" s="113"/>
      <c r="L311" s="114"/>
      <c r="M311" s="115"/>
      <c r="N311" s="3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c r="BA311" s="6"/>
      <c r="BB311" s="6"/>
      <c r="BC311" s="6"/>
      <c r="BD311" s="6"/>
      <c r="BE311" s="6"/>
      <c r="BF311" s="6"/>
      <c r="BG311" s="59" t="s">
        <v>2</v>
      </c>
      <c r="BP311" s="230" t="str">
        <f t="shared" si="18"/>
        <v/>
      </c>
      <c r="BQ311" s="231" t="str">
        <f>IF(BP311="","",COUNTIF(特定市町村確認用!D:D,事業実施条件確認シート!BP311))</f>
        <v/>
      </c>
      <c r="BR311" s="231"/>
    </row>
    <row r="312" spans="2:70" x14ac:dyDescent="0.4">
      <c r="B312" s="120">
        <v>292</v>
      </c>
      <c r="C312" s="4"/>
      <c r="D312" s="4"/>
      <c r="E312" s="4"/>
      <c r="F312" s="4"/>
      <c r="G312" s="4"/>
      <c r="H312" s="4"/>
      <c r="I312" s="29" t="str">
        <f t="shared" si="17"/>
        <v/>
      </c>
      <c r="J312" s="5"/>
      <c r="K312" s="113"/>
      <c r="L312" s="114"/>
      <c r="M312" s="115"/>
      <c r="N312" s="3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c r="BA312" s="6"/>
      <c r="BB312" s="6"/>
      <c r="BC312" s="6"/>
      <c r="BD312" s="6"/>
      <c r="BE312" s="6"/>
      <c r="BF312" s="6"/>
      <c r="BG312" s="59" t="s">
        <v>2</v>
      </c>
      <c r="BP312" s="230" t="str">
        <f t="shared" si="18"/>
        <v/>
      </c>
      <c r="BQ312" s="231" t="str">
        <f>IF(BP312="","",COUNTIF(特定市町村確認用!D:D,事業実施条件確認シート!BP312))</f>
        <v/>
      </c>
      <c r="BR312" s="231"/>
    </row>
    <row r="313" spans="2:70" x14ac:dyDescent="0.4">
      <c r="B313" s="120">
        <v>293</v>
      </c>
      <c r="C313" s="4"/>
      <c r="D313" s="4"/>
      <c r="E313" s="4"/>
      <c r="F313" s="4"/>
      <c r="G313" s="4"/>
      <c r="H313" s="4"/>
      <c r="I313" s="29" t="str">
        <f t="shared" si="17"/>
        <v/>
      </c>
      <c r="J313" s="5"/>
      <c r="K313" s="113"/>
      <c r="L313" s="114"/>
      <c r="M313" s="115"/>
      <c r="N313" s="3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c r="BA313" s="6"/>
      <c r="BB313" s="6"/>
      <c r="BC313" s="6"/>
      <c r="BD313" s="6"/>
      <c r="BE313" s="6"/>
      <c r="BF313" s="6"/>
      <c r="BG313" s="59" t="s">
        <v>2</v>
      </c>
      <c r="BP313" s="230" t="str">
        <f t="shared" si="18"/>
        <v/>
      </c>
      <c r="BQ313" s="231" t="str">
        <f>IF(BP313="","",COUNTIF(特定市町村確認用!D:D,事業実施条件確認シート!BP313))</f>
        <v/>
      </c>
      <c r="BR313" s="231"/>
    </row>
    <row r="314" spans="2:70" x14ac:dyDescent="0.4">
      <c r="B314" s="120">
        <v>294</v>
      </c>
      <c r="C314" s="4"/>
      <c r="D314" s="4"/>
      <c r="E314" s="4"/>
      <c r="F314" s="4"/>
      <c r="G314" s="4"/>
      <c r="H314" s="4"/>
      <c r="I314" s="29" t="str">
        <f t="shared" si="17"/>
        <v/>
      </c>
      <c r="J314" s="5"/>
      <c r="K314" s="113"/>
      <c r="L314" s="114"/>
      <c r="M314" s="115"/>
      <c r="N314" s="3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c r="BA314" s="6"/>
      <c r="BB314" s="6"/>
      <c r="BC314" s="6"/>
      <c r="BD314" s="6"/>
      <c r="BE314" s="6"/>
      <c r="BF314" s="6"/>
      <c r="BG314" s="59" t="s">
        <v>2</v>
      </c>
      <c r="BP314" s="230" t="str">
        <f t="shared" si="18"/>
        <v/>
      </c>
      <c r="BQ314" s="231" t="str">
        <f>IF(BP314="","",COUNTIF(特定市町村確認用!D:D,事業実施条件確認シート!BP314))</f>
        <v/>
      </c>
      <c r="BR314" s="231"/>
    </row>
    <row r="315" spans="2:70" x14ac:dyDescent="0.4">
      <c r="B315" s="120">
        <v>295</v>
      </c>
      <c r="C315" s="4"/>
      <c r="D315" s="4"/>
      <c r="E315" s="4"/>
      <c r="F315" s="4"/>
      <c r="G315" s="4"/>
      <c r="H315" s="4"/>
      <c r="I315" s="29" t="str">
        <f t="shared" si="17"/>
        <v/>
      </c>
      <c r="J315" s="5"/>
      <c r="K315" s="113"/>
      <c r="L315" s="114"/>
      <c r="M315" s="115"/>
      <c r="N315" s="3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c r="BA315" s="6"/>
      <c r="BB315" s="6"/>
      <c r="BC315" s="6"/>
      <c r="BD315" s="6"/>
      <c r="BE315" s="6"/>
      <c r="BF315" s="6"/>
      <c r="BG315" s="59" t="s">
        <v>2</v>
      </c>
      <c r="BP315" s="230" t="str">
        <f t="shared" si="18"/>
        <v/>
      </c>
      <c r="BQ315" s="231" t="str">
        <f>IF(BP315="","",COUNTIF(特定市町村確認用!D:D,事業実施条件確認シート!BP315))</f>
        <v/>
      </c>
      <c r="BR315" s="231"/>
    </row>
    <row r="316" spans="2:70" x14ac:dyDescent="0.4">
      <c r="B316" s="120">
        <v>296</v>
      </c>
      <c r="C316" s="4"/>
      <c r="D316" s="4"/>
      <c r="E316" s="4"/>
      <c r="F316" s="4"/>
      <c r="G316" s="4"/>
      <c r="H316" s="4"/>
      <c r="I316" s="29" t="str">
        <f t="shared" si="17"/>
        <v/>
      </c>
      <c r="J316" s="5"/>
      <c r="K316" s="113"/>
      <c r="L316" s="114"/>
      <c r="M316" s="115"/>
      <c r="N316" s="3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c r="BA316" s="6"/>
      <c r="BB316" s="6"/>
      <c r="BC316" s="6"/>
      <c r="BD316" s="6"/>
      <c r="BE316" s="6"/>
      <c r="BF316" s="6"/>
      <c r="BG316" s="59" t="s">
        <v>2</v>
      </c>
      <c r="BP316" s="230" t="str">
        <f t="shared" si="18"/>
        <v/>
      </c>
      <c r="BQ316" s="231" t="str">
        <f>IF(BP316="","",COUNTIF(特定市町村確認用!D:D,事業実施条件確認シート!BP316))</f>
        <v/>
      </c>
      <c r="BR316" s="231"/>
    </row>
    <row r="317" spans="2:70" x14ac:dyDescent="0.4">
      <c r="B317" s="120">
        <v>297</v>
      </c>
      <c r="C317" s="4"/>
      <c r="D317" s="4"/>
      <c r="E317" s="4"/>
      <c r="F317" s="4"/>
      <c r="G317" s="4"/>
      <c r="H317" s="4"/>
      <c r="I317" s="29" t="str">
        <f t="shared" si="17"/>
        <v/>
      </c>
      <c r="J317" s="5"/>
      <c r="K317" s="113"/>
      <c r="L317" s="114"/>
      <c r="M317" s="115"/>
      <c r="N317" s="3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c r="BA317" s="6"/>
      <c r="BB317" s="6"/>
      <c r="BC317" s="6"/>
      <c r="BD317" s="6"/>
      <c r="BE317" s="6"/>
      <c r="BF317" s="6"/>
      <c r="BG317" s="59" t="s">
        <v>2</v>
      </c>
      <c r="BP317" s="230" t="str">
        <f t="shared" si="18"/>
        <v/>
      </c>
      <c r="BQ317" s="231" t="str">
        <f>IF(BP317="","",COUNTIF(特定市町村確認用!D:D,事業実施条件確認シート!BP317))</f>
        <v/>
      </c>
      <c r="BR317" s="231"/>
    </row>
    <row r="318" spans="2:70" x14ac:dyDescent="0.4">
      <c r="B318" s="120">
        <v>298</v>
      </c>
      <c r="C318" s="4"/>
      <c r="D318" s="4"/>
      <c r="E318" s="4"/>
      <c r="F318" s="4"/>
      <c r="G318" s="4"/>
      <c r="H318" s="4"/>
      <c r="I318" s="29" t="str">
        <f t="shared" si="17"/>
        <v/>
      </c>
      <c r="J318" s="5"/>
      <c r="K318" s="113"/>
      <c r="L318" s="114"/>
      <c r="M318" s="115"/>
      <c r="N318" s="3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c r="BA318" s="6"/>
      <c r="BB318" s="6"/>
      <c r="BC318" s="6"/>
      <c r="BD318" s="6"/>
      <c r="BE318" s="6"/>
      <c r="BF318" s="6"/>
      <c r="BG318" s="59" t="s">
        <v>2</v>
      </c>
      <c r="BP318" s="230" t="str">
        <f t="shared" si="18"/>
        <v/>
      </c>
      <c r="BQ318" s="231" t="str">
        <f>IF(BP318="","",COUNTIF(特定市町村確認用!D:D,事業実施条件確認シート!BP318))</f>
        <v/>
      </c>
      <c r="BR318" s="231"/>
    </row>
    <row r="319" spans="2:70" x14ac:dyDescent="0.4">
      <c r="B319" s="120">
        <v>299</v>
      </c>
      <c r="C319" s="4"/>
      <c r="D319" s="4"/>
      <c r="E319" s="4"/>
      <c r="F319" s="4"/>
      <c r="G319" s="4"/>
      <c r="H319" s="4"/>
      <c r="I319" s="29" t="str">
        <f t="shared" si="17"/>
        <v/>
      </c>
      <c r="J319" s="5"/>
      <c r="K319" s="113"/>
      <c r="L319" s="114"/>
      <c r="M319" s="115"/>
      <c r="N319" s="3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c r="BA319" s="6"/>
      <c r="BB319" s="6"/>
      <c r="BC319" s="6"/>
      <c r="BD319" s="6"/>
      <c r="BE319" s="6"/>
      <c r="BF319" s="6"/>
      <c r="BG319" s="59" t="s">
        <v>2</v>
      </c>
      <c r="BP319" s="230" t="str">
        <f t="shared" si="18"/>
        <v/>
      </c>
      <c r="BQ319" s="231" t="str">
        <f>IF(BP319="","",COUNTIF(特定市町村確認用!D:D,事業実施条件確認シート!BP319))</f>
        <v/>
      </c>
      <c r="BR319" s="231"/>
    </row>
    <row r="320" spans="2:70" x14ac:dyDescent="0.4">
      <c r="B320" s="120">
        <v>300</v>
      </c>
      <c r="C320" s="4"/>
      <c r="D320" s="4"/>
      <c r="E320" s="4"/>
      <c r="F320" s="4"/>
      <c r="G320" s="4"/>
      <c r="H320" s="4"/>
      <c r="I320" s="29" t="str">
        <f t="shared" si="17"/>
        <v/>
      </c>
      <c r="J320" s="5"/>
      <c r="K320" s="116"/>
      <c r="L320" s="117"/>
      <c r="M320" s="118"/>
      <c r="N320" s="3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c r="BA320" s="6"/>
      <c r="BB320" s="6"/>
      <c r="BC320" s="6"/>
      <c r="BD320" s="6"/>
      <c r="BE320" s="6"/>
      <c r="BF320" s="6"/>
      <c r="BG320" s="59" t="s">
        <v>2</v>
      </c>
      <c r="BP320" s="230" t="str">
        <f t="shared" si="18"/>
        <v/>
      </c>
      <c r="BQ320" s="231" t="str">
        <f>IF(BP320="","",COUNTIF(特定市町村確認用!D:D,事業実施条件確認シート!BP320))</f>
        <v/>
      </c>
      <c r="BR320" s="231"/>
    </row>
    <row r="321" spans="2:69" s="121" customFormat="1" x14ac:dyDescent="0.4">
      <c r="B321" s="121" t="s">
        <v>2</v>
      </c>
      <c r="C321" s="121" t="s">
        <v>2</v>
      </c>
      <c r="D321" s="121" t="s">
        <v>2</v>
      </c>
      <c r="E321" s="121" t="s">
        <v>2</v>
      </c>
      <c r="F321" s="121" t="s">
        <v>2</v>
      </c>
      <c r="G321" s="121" t="s">
        <v>2</v>
      </c>
      <c r="H321" s="121" t="s">
        <v>2</v>
      </c>
      <c r="I321" s="121" t="s">
        <v>2</v>
      </c>
      <c r="J321" s="121" t="s">
        <v>2</v>
      </c>
      <c r="K321" s="121" t="s">
        <v>2</v>
      </c>
      <c r="L321" s="121" t="s">
        <v>2</v>
      </c>
      <c r="M321" s="121" t="s">
        <v>2</v>
      </c>
      <c r="N321" s="122" t="s">
        <v>2</v>
      </c>
      <c r="O321" s="121" t="s">
        <v>2</v>
      </c>
      <c r="P321" s="121" t="s">
        <v>2</v>
      </c>
      <c r="Q321" s="121" t="s">
        <v>2</v>
      </c>
      <c r="R321" s="121" t="s">
        <v>2</v>
      </c>
      <c r="S321" s="121" t="s">
        <v>2</v>
      </c>
      <c r="T321" s="121" t="s">
        <v>2</v>
      </c>
      <c r="U321" s="121" t="s">
        <v>2</v>
      </c>
      <c r="V321" s="121" t="s">
        <v>2</v>
      </c>
      <c r="W321" s="121" t="s">
        <v>2</v>
      </c>
      <c r="X321" s="121" t="s">
        <v>2</v>
      </c>
      <c r="Y321" s="121" t="s">
        <v>2</v>
      </c>
      <c r="Z321" s="121" t="s">
        <v>2</v>
      </c>
      <c r="AA321" s="121" t="s">
        <v>2</v>
      </c>
      <c r="AB321" s="121" t="s">
        <v>2</v>
      </c>
      <c r="AC321" s="121" t="s">
        <v>2</v>
      </c>
      <c r="AD321" s="121" t="s">
        <v>2</v>
      </c>
      <c r="AE321" s="121" t="s">
        <v>2</v>
      </c>
      <c r="AF321" s="121" t="s">
        <v>2</v>
      </c>
      <c r="AG321" s="121" t="s">
        <v>2</v>
      </c>
      <c r="AH321" s="121" t="s">
        <v>2</v>
      </c>
      <c r="AI321" s="121" t="s">
        <v>2</v>
      </c>
      <c r="AJ321" s="121" t="s">
        <v>2</v>
      </c>
      <c r="AK321" s="121" t="s">
        <v>2</v>
      </c>
      <c r="AL321" s="121" t="s">
        <v>2</v>
      </c>
      <c r="AM321" s="121" t="s">
        <v>2</v>
      </c>
      <c r="AN321" s="121" t="s">
        <v>2</v>
      </c>
      <c r="AO321" s="121" t="s">
        <v>2</v>
      </c>
      <c r="AP321" s="121" t="s">
        <v>2</v>
      </c>
      <c r="AQ321" s="121" t="s">
        <v>2</v>
      </c>
      <c r="AR321" s="121" t="s">
        <v>2</v>
      </c>
      <c r="AS321" s="121" t="s">
        <v>2</v>
      </c>
      <c r="AT321" s="121" t="s">
        <v>2</v>
      </c>
      <c r="AU321" s="121" t="s">
        <v>2</v>
      </c>
      <c r="AV321" s="121" t="s">
        <v>2</v>
      </c>
      <c r="AW321" s="121" t="s">
        <v>2</v>
      </c>
      <c r="AX321" s="121" t="s">
        <v>2</v>
      </c>
      <c r="AY321" s="121" t="s">
        <v>2</v>
      </c>
      <c r="AZ321" s="121" t="s">
        <v>2</v>
      </c>
      <c r="BA321" s="121" t="s">
        <v>2</v>
      </c>
      <c r="BB321" s="121" t="s">
        <v>2</v>
      </c>
      <c r="BC321" s="121" t="s">
        <v>2</v>
      </c>
      <c r="BD321" s="121" t="s">
        <v>2</v>
      </c>
      <c r="BE321" s="121" t="s">
        <v>2</v>
      </c>
      <c r="BF321" s="121" t="s">
        <v>2</v>
      </c>
      <c r="BH321" s="123"/>
      <c r="BI321" s="123"/>
      <c r="BJ321" s="124"/>
      <c r="BK321" s="124"/>
      <c r="BL321" s="124"/>
      <c r="BM321" s="124"/>
      <c r="BN321" s="124"/>
      <c r="BO321" s="124"/>
      <c r="BP321" s="121" t="str">
        <f t="shared" ref="BP321" si="19">F320&amp;G320</f>
        <v/>
      </c>
      <c r="BQ321" s="121" t="str">
        <f>IF(BP321="","",COUNTIF(特定市町村確認用!D:D,事業実施条件確認シート!BP321))</f>
        <v/>
      </c>
    </row>
    <row r="322" spans="2:69" s="121" customFormat="1" x14ac:dyDescent="0.4">
      <c r="BH322" s="123"/>
      <c r="BI322" s="123"/>
      <c r="BJ322" s="124"/>
      <c r="BK322" s="124"/>
      <c r="BL322" s="124"/>
      <c r="BM322" s="124"/>
      <c r="BN322" s="124"/>
      <c r="BO322" s="124"/>
    </row>
    <row r="323" spans="2:69" s="121" customFormat="1" x14ac:dyDescent="0.4">
      <c r="BH323" s="123"/>
      <c r="BI323" s="123"/>
      <c r="BJ323" s="124"/>
      <c r="BK323" s="124"/>
      <c r="BL323" s="124"/>
      <c r="BM323" s="124"/>
      <c r="BN323" s="124"/>
      <c r="BO323" s="124"/>
    </row>
    <row r="324" spans="2:69" s="121" customFormat="1" x14ac:dyDescent="0.4">
      <c r="BH324" s="123"/>
      <c r="BI324" s="123"/>
      <c r="BJ324" s="124"/>
      <c r="BK324" s="124"/>
      <c r="BL324" s="124"/>
      <c r="BM324" s="124"/>
      <c r="BN324" s="124"/>
      <c r="BO324" s="124"/>
    </row>
    <row r="325" spans="2:69" s="121" customFormat="1" x14ac:dyDescent="0.4">
      <c r="BH325" s="123"/>
      <c r="BI325" s="123"/>
      <c r="BJ325" s="124"/>
      <c r="BK325" s="124"/>
      <c r="BL325" s="124"/>
      <c r="BM325" s="124"/>
      <c r="BN325" s="124"/>
      <c r="BO325" s="124"/>
    </row>
    <row r="326" spans="2:69" s="121" customFormat="1" x14ac:dyDescent="0.4">
      <c r="BH326" s="123"/>
      <c r="BI326" s="123"/>
      <c r="BJ326" s="124"/>
      <c r="BK326" s="124"/>
      <c r="BL326" s="124"/>
      <c r="BM326" s="124"/>
      <c r="BN326" s="124"/>
      <c r="BO326" s="124"/>
    </row>
    <row r="327" spans="2:69" s="121" customFormat="1" x14ac:dyDescent="0.4">
      <c r="BH327" s="123"/>
      <c r="BI327" s="123"/>
      <c r="BJ327" s="124"/>
      <c r="BK327" s="124"/>
      <c r="BL327" s="124"/>
      <c r="BM327" s="124"/>
      <c r="BN327" s="124"/>
      <c r="BO327" s="124"/>
    </row>
    <row r="328" spans="2:69" s="121" customFormat="1" x14ac:dyDescent="0.4">
      <c r="BH328" s="123"/>
      <c r="BI328" s="123"/>
      <c r="BJ328" s="124"/>
      <c r="BK328" s="124"/>
      <c r="BL328" s="124"/>
      <c r="BM328" s="124"/>
      <c r="BN328" s="124"/>
      <c r="BO328" s="124"/>
    </row>
    <row r="329" spans="2:69" s="121" customFormat="1" x14ac:dyDescent="0.4">
      <c r="BH329" s="123"/>
      <c r="BI329" s="123"/>
      <c r="BJ329" s="124"/>
      <c r="BK329" s="124"/>
      <c r="BL329" s="124"/>
      <c r="BM329" s="124"/>
      <c r="BN329" s="124"/>
      <c r="BO329" s="124"/>
    </row>
    <row r="330" spans="2:69" s="121" customFormat="1" x14ac:dyDescent="0.4">
      <c r="BH330" s="123"/>
      <c r="BI330" s="123"/>
      <c r="BJ330" s="124"/>
      <c r="BK330" s="124"/>
      <c r="BL330" s="124"/>
      <c r="BM330" s="124"/>
      <c r="BN330" s="124"/>
      <c r="BO330" s="124"/>
    </row>
    <row r="331" spans="2:69" s="121" customFormat="1" x14ac:dyDescent="0.4">
      <c r="BH331" s="123"/>
      <c r="BI331" s="123"/>
      <c r="BJ331" s="124"/>
      <c r="BK331" s="124"/>
      <c r="BL331" s="124"/>
      <c r="BM331" s="124"/>
      <c r="BN331" s="124"/>
      <c r="BO331" s="124"/>
    </row>
    <row r="332" spans="2:69" s="121" customFormat="1" x14ac:dyDescent="0.4">
      <c r="BH332" s="123"/>
      <c r="BI332" s="123"/>
      <c r="BJ332" s="124"/>
      <c r="BK332" s="124"/>
      <c r="BL332" s="124"/>
      <c r="BM332" s="124"/>
      <c r="BN332" s="124"/>
      <c r="BO332" s="124"/>
    </row>
    <row r="333" spans="2:69" s="121" customFormat="1" x14ac:dyDescent="0.4">
      <c r="BH333" s="123"/>
      <c r="BI333" s="123"/>
      <c r="BJ333" s="124"/>
      <c r="BK333" s="124"/>
      <c r="BL333" s="124"/>
      <c r="BM333" s="124"/>
      <c r="BN333" s="124"/>
      <c r="BO333" s="124"/>
    </row>
    <row r="334" spans="2:69" s="121" customFormat="1" x14ac:dyDescent="0.4">
      <c r="BH334" s="123"/>
      <c r="BI334" s="123"/>
      <c r="BJ334" s="124"/>
      <c r="BK334" s="124"/>
      <c r="BL334" s="124"/>
      <c r="BM334" s="124"/>
      <c r="BN334" s="124"/>
      <c r="BO334" s="124"/>
    </row>
    <row r="335" spans="2:69" s="121" customFormat="1" x14ac:dyDescent="0.4">
      <c r="BH335" s="123"/>
      <c r="BI335" s="123"/>
      <c r="BJ335" s="124"/>
      <c r="BK335" s="124"/>
      <c r="BL335" s="124"/>
      <c r="BM335" s="124"/>
      <c r="BN335" s="124"/>
      <c r="BO335" s="124"/>
    </row>
    <row r="336" spans="2:69" s="121" customFormat="1" x14ac:dyDescent="0.4">
      <c r="BH336" s="123"/>
      <c r="BI336" s="123"/>
      <c r="BJ336" s="124"/>
      <c r="BK336" s="124"/>
      <c r="BL336" s="124"/>
      <c r="BM336" s="124"/>
      <c r="BN336" s="124"/>
      <c r="BO336" s="124"/>
    </row>
    <row r="337" spans="60:67" s="121" customFormat="1" x14ac:dyDescent="0.4">
      <c r="BH337" s="123"/>
      <c r="BI337" s="123"/>
      <c r="BJ337" s="124"/>
      <c r="BK337" s="124"/>
      <c r="BL337" s="124"/>
      <c r="BM337" s="124"/>
      <c r="BN337" s="124"/>
      <c r="BO337" s="124"/>
    </row>
    <row r="338" spans="60:67" s="121" customFormat="1" x14ac:dyDescent="0.4">
      <c r="BH338" s="123"/>
      <c r="BI338" s="123"/>
      <c r="BJ338" s="124"/>
      <c r="BK338" s="124"/>
      <c r="BL338" s="124"/>
      <c r="BM338" s="124"/>
      <c r="BN338" s="124"/>
      <c r="BO338" s="124"/>
    </row>
    <row r="339" spans="60:67" s="121" customFormat="1" x14ac:dyDescent="0.4">
      <c r="BH339" s="123"/>
      <c r="BI339" s="123"/>
      <c r="BJ339" s="124"/>
      <c r="BK339" s="124"/>
      <c r="BL339" s="124"/>
      <c r="BM339" s="124"/>
      <c r="BN339" s="124"/>
      <c r="BO339" s="124"/>
    </row>
    <row r="340" spans="60:67" s="121" customFormat="1" x14ac:dyDescent="0.4">
      <c r="BH340" s="123"/>
      <c r="BI340" s="123"/>
      <c r="BJ340" s="124"/>
      <c r="BK340" s="124"/>
      <c r="BL340" s="124"/>
      <c r="BM340" s="124"/>
      <c r="BN340" s="124"/>
      <c r="BO340" s="124"/>
    </row>
    <row r="341" spans="60:67" s="121" customFormat="1" x14ac:dyDescent="0.4">
      <c r="BH341" s="123"/>
      <c r="BI341" s="123"/>
      <c r="BJ341" s="124"/>
      <c r="BK341" s="124"/>
      <c r="BL341" s="124"/>
      <c r="BM341" s="124"/>
      <c r="BN341" s="124"/>
      <c r="BO341" s="124"/>
    </row>
    <row r="342" spans="60:67" s="121" customFormat="1" x14ac:dyDescent="0.4">
      <c r="BH342" s="123"/>
      <c r="BI342" s="123"/>
      <c r="BJ342" s="124"/>
      <c r="BK342" s="124"/>
      <c r="BL342" s="124"/>
      <c r="BM342" s="124"/>
      <c r="BN342" s="124"/>
      <c r="BO342" s="124"/>
    </row>
    <row r="343" spans="60:67" s="121" customFormat="1" x14ac:dyDescent="0.4">
      <c r="BH343" s="123"/>
      <c r="BI343" s="123"/>
      <c r="BJ343" s="124"/>
      <c r="BK343" s="124"/>
      <c r="BL343" s="124"/>
      <c r="BM343" s="124"/>
      <c r="BN343" s="124"/>
      <c r="BO343" s="124"/>
    </row>
    <row r="344" spans="60:67" s="121" customFormat="1" x14ac:dyDescent="0.4">
      <c r="BH344" s="123"/>
      <c r="BI344" s="123"/>
      <c r="BJ344" s="124"/>
      <c r="BK344" s="124"/>
      <c r="BL344" s="124"/>
      <c r="BM344" s="124"/>
      <c r="BN344" s="124"/>
      <c r="BO344" s="124"/>
    </row>
    <row r="345" spans="60:67" s="121" customFormat="1" x14ac:dyDescent="0.4">
      <c r="BH345" s="123"/>
      <c r="BI345" s="123"/>
      <c r="BJ345" s="124"/>
      <c r="BK345" s="124"/>
      <c r="BL345" s="124"/>
      <c r="BM345" s="124"/>
      <c r="BN345" s="124"/>
      <c r="BO345" s="124"/>
    </row>
    <row r="346" spans="60:67" s="121" customFormat="1" x14ac:dyDescent="0.4">
      <c r="BH346" s="123"/>
      <c r="BI346" s="123"/>
      <c r="BJ346" s="124"/>
      <c r="BK346" s="124"/>
      <c r="BL346" s="124"/>
      <c r="BM346" s="124"/>
      <c r="BN346" s="124"/>
      <c r="BO346" s="124"/>
    </row>
    <row r="347" spans="60:67" s="121" customFormat="1" x14ac:dyDescent="0.4">
      <c r="BH347" s="123"/>
      <c r="BI347" s="123"/>
      <c r="BJ347" s="124"/>
      <c r="BK347" s="124"/>
      <c r="BL347" s="124"/>
      <c r="BM347" s="124"/>
      <c r="BN347" s="124"/>
      <c r="BO347" s="124"/>
    </row>
    <row r="348" spans="60:67" s="121" customFormat="1" x14ac:dyDescent="0.4">
      <c r="BH348" s="123"/>
      <c r="BI348" s="123"/>
      <c r="BJ348" s="124"/>
      <c r="BK348" s="124"/>
      <c r="BL348" s="124"/>
      <c r="BM348" s="124"/>
      <c r="BN348" s="124"/>
      <c r="BO348" s="124"/>
    </row>
    <row r="349" spans="60:67" s="121" customFormat="1" x14ac:dyDescent="0.4">
      <c r="BH349" s="123"/>
      <c r="BI349" s="123"/>
      <c r="BJ349" s="124"/>
      <c r="BK349" s="124"/>
      <c r="BL349" s="124"/>
      <c r="BM349" s="124"/>
      <c r="BN349" s="124"/>
      <c r="BO349" s="124"/>
    </row>
    <row r="350" spans="60:67" s="121" customFormat="1" x14ac:dyDescent="0.4">
      <c r="BH350" s="123"/>
      <c r="BI350" s="123"/>
      <c r="BJ350" s="124"/>
      <c r="BK350" s="124"/>
      <c r="BL350" s="124"/>
      <c r="BM350" s="124"/>
      <c r="BN350" s="124"/>
      <c r="BO350" s="124"/>
    </row>
    <row r="351" spans="60:67" s="121" customFormat="1" x14ac:dyDescent="0.4">
      <c r="BH351" s="123"/>
      <c r="BI351" s="123"/>
      <c r="BJ351" s="124"/>
      <c r="BK351" s="124"/>
      <c r="BL351" s="124"/>
      <c r="BM351" s="124"/>
      <c r="BN351" s="124"/>
      <c r="BO351" s="124"/>
    </row>
    <row r="352" spans="60:67" s="121" customFormat="1" x14ac:dyDescent="0.4">
      <c r="BH352" s="123"/>
      <c r="BI352" s="123"/>
      <c r="BJ352" s="124"/>
      <c r="BK352" s="124"/>
      <c r="BL352" s="124"/>
      <c r="BM352" s="124"/>
      <c r="BN352" s="124"/>
      <c r="BO352" s="124"/>
    </row>
    <row r="353" spans="60:67" s="121" customFormat="1" x14ac:dyDescent="0.4">
      <c r="BH353" s="123"/>
      <c r="BI353" s="123"/>
      <c r="BJ353" s="124"/>
      <c r="BK353" s="124"/>
      <c r="BL353" s="124"/>
      <c r="BM353" s="124"/>
      <c r="BN353" s="124"/>
      <c r="BO353" s="124"/>
    </row>
    <row r="354" spans="60:67" s="121" customFormat="1" x14ac:dyDescent="0.4">
      <c r="BH354" s="123"/>
      <c r="BI354" s="123"/>
      <c r="BJ354" s="124"/>
      <c r="BK354" s="124"/>
      <c r="BL354" s="124"/>
      <c r="BM354" s="124"/>
      <c r="BN354" s="124"/>
      <c r="BO354" s="124"/>
    </row>
    <row r="355" spans="60:67" s="121" customFormat="1" x14ac:dyDescent="0.4">
      <c r="BH355" s="123"/>
      <c r="BI355" s="123"/>
      <c r="BJ355" s="124"/>
      <c r="BK355" s="124"/>
      <c r="BL355" s="124"/>
      <c r="BM355" s="124"/>
      <c r="BN355" s="124"/>
      <c r="BO355" s="124"/>
    </row>
    <row r="356" spans="60:67" s="121" customFormat="1" x14ac:dyDescent="0.4">
      <c r="BH356" s="123"/>
      <c r="BI356" s="123"/>
      <c r="BJ356" s="124"/>
      <c r="BK356" s="124"/>
      <c r="BL356" s="124"/>
      <c r="BM356" s="124"/>
      <c r="BN356" s="124"/>
      <c r="BO356" s="124"/>
    </row>
    <row r="357" spans="60:67" s="121" customFormat="1" x14ac:dyDescent="0.4">
      <c r="BH357" s="123"/>
      <c r="BI357" s="123"/>
      <c r="BJ357" s="124"/>
      <c r="BK357" s="124"/>
      <c r="BL357" s="124"/>
      <c r="BM357" s="124"/>
      <c r="BN357" s="124"/>
      <c r="BO357" s="124"/>
    </row>
    <row r="358" spans="60:67" s="121" customFormat="1" x14ac:dyDescent="0.4">
      <c r="BH358" s="123"/>
      <c r="BI358" s="123"/>
      <c r="BJ358" s="124"/>
      <c r="BK358" s="124"/>
      <c r="BL358" s="124"/>
      <c r="BM358" s="124"/>
      <c r="BN358" s="124"/>
      <c r="BO358" s="124"/>
    </row>
    <row r="359" spans="60:67" s="121" customFormat="1" x14ac:dyDescent="0.4">
      <c r="BH359" s="123"/>
      <c r="BI359" s="123"/>
      <c r="BJ359" s="124"/>
      <c r="BK359" s="124"/>
      <c r="BL359" s="124"/>
      <c r="BM359" s="124"/>
      <c r="BN359" s="124"/>
      <c r="BO359" s="124"/>
    </row>
    <row r="360" spans="60:67" s="121" customFormat="1" x14ac:dyDescent="0.4">
      <c r="BH360" s="123"/>
      <c r="BI360" s="123"/>
      <c r="BJ360" s="124"/>
      <c r="BK360" s="124"/>
      <c r="BL360" s="124"/>
      <c r="BM360" s="124"/>
      <c r="BN360" s="124"/>
      <c r="BO360" s="124"/>
    </row>
    <row r="361" spans="60:67" s="121" customFormat="1" x14ac:dyDescent="0.4">
      <c r="BH361" s="123"/>
      <c r="BI361" s="123"/>
      <c r="BJ361" s="124"/>
      <c r="BK361" s="124"/>
      <c r="BL361" s="124"/>
      <c r="BM361" s="124"/>
      <c r="BN361" s="124"/>
      <c r="BO361" s="124"/>
    </row>
    <row r="362" spans="60:67" s="121" customFormat="1" x14ac:dyDescent="0.4">
      <c r="BH362" s="123"/>
      <c r="BI362" s="123"/>
      <c r="BJ362" s="124"/>
      <c r="BK362" s="124"/>
      <c r="BL362" s="124"/>
      <c r="BM362" s="124"/>
      <c r="BN362" s="124"/>
      <c r="BO362" s="124"/>
    </row>
    <row r="363" spans="60:67" s="121" customFormat="1" x14ac:dyDescent="0.4">
      <c r="BH363" s="123"/>
      <c r="BI363" s="123"/>
      <c r="BJ363" s="124"/>
      <c r="BK363" s="124"/>
      <c r="BL363" s="124"/>
      <c r="BM363" s="124"/>
      <c r="BN363" s="124"/>
      <c r="BO363" s="124"/>
    </row>
    <row r="364" spans="60:67" s="121" customFormat="1" x14ac:dyDescent="0.4">
      <c r="BH364" s="123"/>
      <c r="BI364" s="123"/>
      <c r="BJ364" s="124"/>
      <c r="BK364" s="124"/>
      <c r="BL364" s="124"/>
      <c r="BM364" s="124"/>
      <c r="BN364" s="124"/>
      <c r="BO364" s="124"/>
    </row>
    <row r="365" spans="60:67" s="121" customFormat="1" x14ac:dyDescent="0.4">
      <c r="BH365" s="123"/>
      <c r="BI365" s="123"/>
      <c r="BJ365" s="124"/>
      <c r="BK365" s="124"/>
      <c r="BL365" s="124"/>
      <c r="BM365" s="124"/>
      <c r="BN365" s="124"/>
      <c r="BO365" s="124"/>
    </row>
    <row r="366" spans="60:67" s="121" customFormat="1" x14ac:dyDescent="0.4">
      <c r="BH366" s="123"/>
      <c r="BI366" s="123"/>
      <c r="BJ366" s="124"/>
      <c r="BK366" s="124"/>
      <c r="BL366" s="124"/>
      <c r="BM366" s="124"/>
      <c r="BN366" s="124"/>
      <c r="BO366" s="124"/>
    </row>
    <row r="367" spans="60:67" s="121" customFormat="1" x14ac:dyDescent="0.4">
      <c r="BH367" s="123"/>
      <c r="BI367" s="123"/>
      <c r="BJ367" s="124"/>
      <c r="BK367" s="124"/>
      <c r="BL367" s="124"/>
      <c r="BM367" s="124"/>
      <c r="BN367" s="124"/>
      <c r="BO367" s="124"/>
    </row>
    <row r="368" spans="60:67" s="121" customFormat="1" x14ac:dyDescent="0.4">
      <c r="BH368" s="123"/>
      <c r="BI368" s="123"/>
      <c r="BJ368" s="124"/>
      <c r="BK368" s="124"/>
      <c r="BL368" s="124"/>
      <c r="BM368" s="124"/>
      <c r="BN368" s="124"/>
      <c r="BO368" s="124"/>
    </row>
    <row r="369" spans="60:67" s="121" customFormat="1" x14ac:dyDescent="0.4">
      <c r="BH369" s="123"/>
      <c r="BI369" s="123"/>
      <c r="BJ369" s="124"/>
      <c r="BK369" s="124"/>
      <c r="BL369" s="124"/>
      <c r="BM369" s="124"/>
      <c r="BN369" s="124"/>
      <c r="BO369" s="124"/>
    </row>
    <row r="370" spans="60:67" s="121" customFormat="1" x14ac:dyDescent="0.4">
      <c r="BH370" s="123"/>
      <c r="BI370" s="123"/>
      <c r="BJ370" s="124"/>
      <c r="BK370" s="124"/>
      <c r="BL370" s="124"/>
      <c r="BM370" s="124"/>
      <c r="BN370" s="124"/>
      <c r="BO370" s="124"/>
    </row>
    <row r="371" spans="60:67" s="121" customFormat="1" x14ac:dyDescent="0.4">
      <c r="BH371" s="123"/>
      <c r="BI371" s="123"/>
      <c r="BJ371" s="124"/>
      <c r="BK371" s="124"/>
      <c r="BL371" s="124"/>
      <c r="BM371" s="124"/>
      <c r="BN371" s="124"/>
      <c r="BO371" s="124"/>
    </row>
    <row r="372" spans="60:67" s="121" customFormat="1" x14ac:dyDescent="0.4">
      <c r="BH372" s="123"/>
      <c r="BI372" s="123"/>
      <c r="BJ372" s="124"/>
      <c r="BK372" s="124"/>
      <c r="BL372" s="124"/>
      <c r="BM372" s="124"/>
      <c r="BN372" s="124"/>
      <c r="BO372" s="124"/>
    </row>
    <row r="373" spans="60:67" s="121" customFormat="1" x14ac:dyDescent="0.4">
      <c r="BH373" s="123"/>
      <c r="BI373" s="123"/>
      <c r="BJ373" s="124"/>
      <c r="BK373" s="124"/>
      <c r="BL373" s="124"/>
      <c r="BM373" s="124"/>
      <c r="BN373" s="124"/>
      <c r="BO373" s="124"/>
    </row>
    <row r="374" spans="60:67" s="121" customFormat="1" x14ac:dyDescent="0.4">
      <c r="BH374" s="123"/>
      <c r="BI374" s="123"/>
      <c r="BJ374" s="124"/>
      <c r="BK374" s="124"/>
      <c r="BL374" s="124"/>
      <c r="BM374" s="124"/>
      <c r="BN374" s="124"/>
      <c r="BO374" s="124"/>
    </row>
    <row r="375" spans="60:67" s="121" customFormat="1" x14ac:dyDescent="0.4">
      <c r="BH375" s="123"/>
      <c r="BI375" s="123"/>
      <c r="BJ375" s="124"/>
      <c r="BK375" s="124"/>
      <c r="BL375" s="124"/>
      <c r="BM375" s="124"/>
      <c r="BN375" s="124"/>
      <c r="BO375" s="124"/>
    </row>
    <row r="376" spans="60:67" s="121" customFormat="1" x14ac:dyDescent="0.4">
      <c r="BH376" s="123"/>
      <c r="BI376" s="123"/>
      <c r="BJ376" s="124"/>
      <c r="BK376" s="124"/>
      <c r="BL376" s="124"/>
      <c r="BM376" s="124"/>
      <c r="BN376" s="124"/>
      <c r="BO376" s="124"/>
    </row>
    <row r="377" spans="60:67" s="121" customFormat="1" x14ac:dyDescent="0.4">
      <c r="BH377" s="123"/>
      <c r="BI377" s="123"/>
      <c r="BJ377" s="124"/>
      <c r="BK377" s="124"/>
      <c r="BL377" s="124"/>
      <c r="BM377" s="124"/>
      <c r="BN377" s="124"/>
      <c r="BO377" s="124"/>
    </row>
    <row r="378" spans="60:67" s="121" customFormat="1" x14ac:dyDescent="0.4">
      <c r="BH378" s="123"/>
      <c r="BI378" s="123"/>
      <c r="BJ378" s="124"/>
      <c r="BK378" s="124"/>
      <c r="BL378" s="124"/>
      <c r="BM378" s="124"/>
      <c r="BN378" s="124"/>
      <c r="BO378" s="124"/>
    </row>
    <row r="379" spans="60:67" s="121" customFormat="1" x14ac:dyDescent="0.4">
      <c r="BH379" s="123"/>
      <c r="BI379" s="123"/>
      <c r="BJ379" s="124"/>
      <c r="BK379" s="124"/>
      <c r="BL379" s="124"/>
      <c r="BM379" s="124"/>
      <c r="BN379" s="124"/>
      <c r="BO379" s="124"/>
    </row>
    <row r="380" spans="60:67" s="121" customFormat="1" x14ac:dyDescent="0.4">
      <c r="BH380" s="123"/>
      <c r="BI380" s="123"/>
      <c r="BJ380" s="124"/>
      <c r="BK380" s="124"/>
      <c r="BL380" s="124"/>
      <c r="BM380" s="124"/>
      <c r="BN380" s="124"/>
      <c r="BO380" s="124"/>
    </row>
    <row r="381" spans="60:67" s="121" customFormat="1" x14ac:dyDescent="0.4">
      <c r="BH381" s="123"/>
      <c r="BI381" s="123"/>
      <c r="BJ381" s="124"/>
      <c r="BK381" s="124"/>
      <c r="BL381" s="124"/>
      <c r="BM381" s="124"/>
      <c r="BN381" s="124"/>
      <c r="BO381" s="124"/>
    </row>
    <row r="382" spans="60:67" s="121" customFormat="1" x14ac:dyDescent="0.4">
      <c r="BH382" s="123"/>
      <c r="BI382" s="123"/>
      <c r="BJ382" s="124"/>
      <c r="BK382" s="124"/>
      <c r="BL382" s="124"/>
      <c r="BM382" s="124"/>
      <c r="BN382" s="124"/>
      <c r="BO382" s="124"/>
    </row>
    <row r="383" spans="60:67" s="121" customFormat="1" x14ac:dyDescent="0.4">
      <c r="BH383" s="123"/>
      <c r="BI383" s="123"/>
      <c r="BJ383" s="124"/>
      <c r="BK383" s="124"/>
      <c r="BL383" s="124"/>
      <c r="BM383" s="124"/>
      <c r="BN383" s="124"/>
      <c r="BO383" s="124"/>
    </row>
    <row r="384" spans="60:67" s="121" customFormat="1" x14ac:dyDescent="0.4">
      <c r="BH384" s="123"/>
      <c r="BI384" s="123"/>
      <c r="BJ384" s="124"/>
      <c r="BK384" s="124"/>
      <c r="BL384" s="124"/>
      <c r="BM384" s="124"/>
      <c r="BN384" s="124"/>
      <c r="BO384" s="124"/>
    </row>
    <row r="385" spans="60:67" s="121" customFormat="1" x14ac:dyDescent="0.4">
      <c r="BH385" s="123"/>
      <c r="BI385" s="123"/>
      <c r="BJ385" s="124"/>
      <c r="BK385" s="124"/>
      <c r="BL385" s="124"/>
      <c r="BM385" s="124"/>
      <c r="BN385" s="124"/>
      <c r="BO385" s="124"/>
    </row>
    <row r="386" spans="60:67" s="121" customFormat="1" x14ac:dyDescent="0.4">
      <c r="BH386" s="123"/>
      <c r="BI386" s="123"/>
      <c r="BJ386" s="124"/>
      <c r="BK386" s="124"/>
      <c r="BL386" s="124"/>
      <c r="BM386" s="124"/>
      <c r="BN386" s="124"/>
      <c r="BO386" s="124"/>
    </row>
    <row r="387" spans="60:67" s="121" customFormat="1" x14ac:dyDescent="0.4">
      <c r="BH387" s="123"/>
      <c r="BI387" s="123"/>
      <c r="BJ387" s="124"/>
      <c r="BK387" s="124"/>
      <c r="BL387" s="124"/>
      <c r="BM387" s="124"/>
      <c r="BN387" s="124"/>
      <c r="BO387" s="124"/>
    </row>
    <row r="388" spans="60:67" s="121" customFormat="1" x14ac:dyDescent="0.4">
      <c r="BH388" s="123"/>
      <c r="BI388" s="123"/>
      <c r="BJ388" s="124"/>
      <c r="BK388" s="124"/>
      <c r="BL388" s="124"/>
      <c r="BM388" s="124"/>
      <c r="BN388" s="124"/>
      <c r="BO388" s="124"/>
    </row>
    <row r="389" spans="60:67" s="121" customFormat="1" x14ac:dyDescent="0.4">
      <c r="BH389" s="123"/>
      <c r="BI389" s="123"/>
      <c r="BJ389" s="124"/>
      <c r="BK389" s="124"/>
      <c r="BL389" s="124"/>
      <c r="BM389" s="124"/>
      <c r="BN389" s="124"/>
      <c r="BO389" s="124"/>
    </row>
    <row r="390" spans="60:67" s="121" customFormat="1" x14ac:dyDescent="0.4">
      <c r="BH390" s="123"/>
      <c r="BI390" s="123"/>
      <c r="BJ390" s="124"/>
      <c r="BK390" s="124"/>
      <c r="BL390" s="124"/>
      <c r="BM390" s="124"/>
      <c r="BN390" s="124"/>
      <c r="BO390" s="124"/>
    </row>
    <row r="391" spans="60:67" s="121" customFormat="1" x14ac:dyDescent="0.4">
      <c r="BH391" s="123"/>
      <c r="BI391" s="123"/>
      <c r="BJ391" s="124"/>
      <c r="BK391" s="124"/>
      <c r="BL391" s="124"/>
      <c r="BM391" s="124"/>
      <c r="BN391" s="124"/>
      <c r="BO391" s="124"/>
    </row>
    <row r="392" spans="60:67" s="121" customFormat="1" x14ac:dyDescent="0.4">
      <c r="BH392" s="123"/>
      <c r="BI392" s="123"/>
      <c r="BJ392" s="124"/>
      <c r="BK392" s="124"/>
      <c r="BL392" s="124"/>
      <c r="BM392" s="124"/>
      <c r="BN392" s="124"/>
      <c r="BO392" s="124"/>
    </row>
    <row r="393" spans="60:67" s="121" customFormat="1" x14ac:dyDescent="0.4">
      <c r="BH393" s="123"/>
      <c r="BI393" s="123"/>
      <c r="BJ393" s="124"/>
      <c r="BK393" s="124"/>
      <c r="BL393" s="124"/>
      <c r="BM393" s="124"/>
      <c r="BN393" s="124"/>
      <c r="BO393" s="124"/>
    </row>
    <row r="394" spans="60:67" s="121" customFormat="1" x14ac:dyDescent="0.4">
      <c r="BH394" s="123"/>
      <c r="BI394" s="123"/>
      <c r="BJ394" s="124"/>
      <c r="BK394" s="124"/>
      <c r="BL394" s="124"/>
      <c r="BM394" s="124"/>
      <c r="BN394" s="124"/>
      <c r="BO394" s="124"/>
    </row>
    <row r="395" spans="60:67" s="121" customFormat="1" x14ac:dyDescent="0.4">
      <c r="BH395" s="123"/>
      <c r="BI395" s="123"/>
      <c r="BJ395" s="124"/>
      <c r="BK395" s="124"/>
      <c r="BL395" s="124"/>
      <c r="BM395" s="124"/>
      <c r="BN395" s="124"/>
      <c r="BO395" s="124"/>
    </row>
    <row r="396" spans="60:67" s="121" customFormat="1" x14ac:dyDescent="0.4">
      <c r="BH396" s="123"/>
      <c r="BI396" s="123"/>
      <c r="BJ396" s="124"/>
      <c r="BK396" s="124"/>
      <c r="BL396" s="124"/>
      <c r="BM396" s="124"/>
      <c r="BN396" s="124"/>
      <c r="BO396" s="124"/>
    </row>
    <row r="397" spans="60:67" s="121" customFormat="1" x14ac:dyDescent="0.4">
      <c r="BH397" s="123"/>
      <c r="BI397" s="123"/>
      <c r="BJ397" s="124"/>
      <c r="BK397" s="124"/>
      <c r="BL397" s="124"/>
      <c r="BM397" s="124"/>
      <c r="BN397" s="124"/>
      <c r="BO397" s="124"/>
    </row>
    <row r="398" spans="60:67" s="121" customFormat="1" x14ac:dyDescent="0.4">
      <c r="BH398" s="123"/>
      <c r="BI398" s="123"/>
      <c r="BJ398" s="124"/>
      <c r="BK398" s="124"/>
      <c r="BL398" s="124"/>
      <c r="BM398" s="124"/>
      <c r="BN398" s="124"/>
      <c r="BO398" s="124"/>
    </row>
    <row r="399" spans="60:67" s="121" customFormat="1" x14ac:dyDescent="0.4">
      <c r="BH399" s="123"/>
      <c r="BI399" s="123"/>
      <c r="BJ399" s="124"/>
      <c r="BK399" s="124"/>
      <c r="BL399" s="124"/>
      <c r="BM399" s="124"/>
      <c r="BN399" s="124"/>
      <c r="BO399" s="124"/>
    </row>
    <row r="400" spans="60:67" s="121" customFormat="1" x14ac:dyDescent="0.4">
      <c r="BH400" s="123"/>
      <c r="BI400" s="123"/>
      <c r="BJ400" s="124"/>
      <c r="BK400" s="124"/>
      <c r="BL400" s="124"/>
      <c r="BM400" s="124"/>
      <c r="BN400" s="124"/>
      <c r="BO400" s="124"/>
    </row>
    <row r="401" spans="60:67" s="121" customFormat="1" x14ac:dyDescent="0.4">
      <c r="BH401" s="123"/>
      <c r="BI401" s="123"/>
      <c r="BJ401" s="124"/>
      <c r="BK401" s="124"/>
      <c r="BL401" s="124"/>
      <c r="BM401" s="124"/>
      <c r="BN401" s="124"/>
      <c r="BO401" s="124"/>
    </row>
  </sheetData>
  <sheetProtection algorithmName="SHA-512" hashValue="A6aBHLOuQpeEASdF6VofNBYQ3CIxkpBihkEpZtz6AV9fCw/P3YNPPzxiWIYOILE4zcI3accexIk7YJJuX3sMoQ==" saltValue="LyjmO7CH3eEnXQwBL6O+GQ==" spinCount="100000" sheet="1" insertRows="0"/>
  <mergeCells count="37">
    <mergeCell ref="BH6:BQ9"/>
    <mergeCell ref="Q13:R15"/>
    <mergeCell ref="S13:T15"/>
    <mergeCell ref="U13:V15"/>
    <mergeCell ref="W13:X15"/>
    <mergeCell ref="K11:BF11"/>
    <mergeCell ref="O12:AH12"/>
    <mergeCell ref="O13:P15"/>
    <mergeCell ref="N13:N15"/>
    <mergeCell ref="Y13:Z15"/>
    <mergeCell ref="AA13:AB15"/>
    <mergeCell ref="AC13:AD15"/>
    <mergeCell ref="BE13:BF15"/>
    <mergeCell ref="AK13:AL15"/>
    <mergeCell ref="AM13:AN15"/>
    <mergeCell ref="BC13:BD15"/>
    <mergeCell ref="B11:B16"/>
    <mergeCell ref="H12:H16"/>
    <mergeCell ref="J12:J16"/>
    <mergeCell ref="C12:C16"/>
    <mergeCell ref="C11:J11"/>
    <mergeCell ref="BA13:BB15"/>
    <mergeCell ref="I12:I16"/>
    <mergeCell ref="D12:D16"/>
    <mergeCell ref="E12:E16"/>
    <mergeCell ref="F12:F16"/>
    <mergeCell ref="G12:G16"/>
    <mergeCell ref="AQ13:AR15"/>
    <mergeCell ref="AS13:AT15"/>
    <mergeCell ref="AI12:BF12"/>
    <mergeCell ref="AE13:AF15"/>
    <mergeCell ref="AI13:AJ15"/>
    <mergeCell ref="AU13:AV15"/>
    <mergeCell ref="AG13:AH15"/>
    <mergeCell ref="AO13:AP15"/>
    <mergeCell ref="AW13:AX15"/>
    <mergeCell ref="AY13:AZ15"/>
  </mergeCells>
  <phoneticPr fontId="1"/>
  <dataValidations count="3">
    <dataValidation type="textLength" allowBlank="1" showInputMessage="1" showErrorMessage="1" sqref="J18:J57 J59:J98 J100:J139 J141:J320" xr:uid="{74926F33-4ACD-4CE5-BDF5-9B188EEBA030}">
      <formula1>10</formula1>
      <formula2>11</formula2>
    </dataValidation>
    <dataValidation type="decimal" allowBlank="1" showInputMessage="1" showErrorMessage="1" sqref="O141:BF320 O18:BF57 O100:BF139 O59:BF98" xr:uid="{C79054E6-7C73-4387-8F86-EFD2F965D16B}">
      <formula1>0.1</formula1>
      <formula2>9999999999</formula2>
    </dataValidation>
    <dataValidation type="list" allowBlank="1" showInputMessage="1" showErrorMessage="1" sqref="F18:G57 F59:G98 F100:G139 F141:G320" xr:uid="{A1E2C1D7-538C-4500-A035-C303D23488F8}">
      <formula1>INDIRECT(E18)</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569DD1F-1592-4BF0-B022-278C4D3AE97F}">
          <x14:formula1>
            <xm:f>プルダウン!$W$3:$W$5</xm:f>
          </x14:formula1>
          <xm:sqref>C6:C7</xm:sqref>
        </x14:dataValidation>
        <x14:dataValidation type="list" allowBlank="1" showInputMessage="1" showErrorMessage="1" xr:uid="{8F08121E-907E-47C1-9B8A-DDA91D100115}">
          <x14:formula1>
            <xm:f>プルダウン!$B$3:$B$10</xm:f>
          </x14:formula1>
          <xm:sqref>E141:E320 E59:E98 E100:E139 E18:E57</xm:sqref>
        </x14:dataValidation>
        <x14:dataValidation type="list" allowBlank="1" showInputMessage="1" showErrorMessage="1" xr:uid="{B737D95E-B103-49F0-8864-4F94E9F23DFF}">
          <x14:formula1>
            <xm:f>プルダウン!$F$3:$F$13</xm:f>
          </x14:formula1>
          <xm:sqref>D18:D57 D59:D98 D100:D139 D141:D320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C0F92-F70D-460F-8A81-60FDB2B38036}">
  <sheetPr>
    <tabColor theme="9" tint="0.59999389629810485"/>
    <pageSetUpPr fitToPage="1"/>
  </sheetPr>
  <dimension ref="B1:Q51"/>
  <sheetViews>
    <sheetView showGridLines="0" zoomScaleNormal="100" workbookViewId="0">
      <pane ySplit="5" topLeftCell="A6" activePane="bottomLeft" state="frozen"/>
      <selection pane="bottomLeft" activeCell="I6" sqref="I6"/>
    </sheetView>
  </sheetViews>
  <sheetFormatPr defaultColWidth="9" defaultRowHeight="15.75" x14ac:dyDescent="0.4"/>
  <cols>
    <col min="1" max="1" width="2" style="62" customWidth="1"/>
    <col min="2" max="2" width="3.125" style="62" customWidth="1"/>
    <col min="3" max="3" width="16.125" style="62" bestFit="1" customWidth="1"/>
    <col min="4" max="4" width="9.25" style="62" bestFit="1" customWidth="1"/>
    <col min="5" max="5" width="57.625" style="62" bestFit="1" customWidth="1"/>
    <col min="6" max="6" width="9.875" style="62" bestFit="1" customWidth="1"/>
    <col min="7" max="7" width="9.875" style="62" customWidth="1"/>
    <col min="8" max="16" width="10.625" style="62" customWidth="1"/>
    <col min="17" max="16384" width="9" style="62"/>
  </cols>
  <sheetData>
    <row r="1" spans="2:17" x14ac:dyDescent="0.4">
      <c r="E1" s="125"/>
      <c r="F1" s="125"/>
    </row>
    <row r="2" spans="2:17" x14ac:dyDescent="0.4">
      <c r="B2" s="126" t="s">
        <v>306</v>
      </c>
      <c r="E2" s="125"/>
      <c r="F2" s="125"/>
    </row>
    <row r="3" spans="2:17" x14ac:dyDescent="0.4">
      <c r="C3" s="62" t="s">
        <v>63</v>
      </c>
    </row>
    <row r="4" spans="2:17" ht="15.75" customHeight="1" x14ac:dyDescent="0.4">
      <c r="C4" s="290" t="s">
        <v>64</v>
      </c>
      <c r="D4" s="294" t="s">
        <v>65</v>
      </c>
      <c r="E4" s="294" t="s">
        <v>66</v>
      </c>
      <c r="F4" s="292" t="s">
        <v>67</v>
      </c>
      <c r="G4" s="292"/>
      <c r="H4" s="292"/>
      <c r="I4" s="292"/>
      <c r="J4" s="292"/>
      <c r="K4" s="292"/>
      <c r="L4" s="292"/>
      <c r="M4" s="292"/>
      <c r="N4" s="292" t="s">
        <v>87</v>
      </c>
      <c r="O4" s="293"/>
      <c r="P4" s="127"/>
      <c r="Q4" s="127"/>
    </row>
    <row r="5" spans="2:17" x14ac:dyDescent="0.4">
      <c r="C5" s="291"/>
      <c r="D5" s="295"/>
      <c r="E5" s="295"/>
      <c r="F5" s="128" t="s">
        <v>68</v>
      </c>
      <c r="G5" s="128" t="s">
        <v>69</v>
      </c>
      <c r="H5" s="128" t="s">
        <v>70</v>
      </c>
      <c r="I5" s="128" t="s">
        <v>71</v>
      </c>
      <c r="J5" s="128" t="s">
        <v>72</v>
      </c>
      <c r="K5" s="128" t="s">
        <v>73</v>
      </c>
      <c r="L5" s="128" t="s">
        <v>74</v>
      </c>
      <c r="M5" s="128" t="s">
        <v>75</v>
      </c>
      <c r="N5" s="128" t="s">
        <v>76</v>
      </c>
      <c r="O5" s="129" t="s">
        <v>77</v>
      </c>
      <c r="P5" s="130"/>
      <c r="Q5" s="131" t="s">
        <v>3</v>
      </c>
    </row>
    <row r="6" spans="2:17" x14ac:dyDescent="0.4">
      <c r="C6" s="132" t="s">
        <v>98</v>
      </c>
      <c r="D6" s="133" t="s">
        <v>240</v>
      </c>
      <c r="E6" s="134" t="s">
        <v>241</v>
      </c>
      <c r="F6" s="1"/>
      <c r="G6" s="1"/>
      <c r="H6" s="1"/>
      <c r="I6" s="1"/>
      <c r="J6" s="1"/>
      <c r="K6" s="1"/>
      <c r="L6" s="1"/>
      <c r="M6" s="1"/>
      <c r="N6" s="1"/>
      <c r="O6" s="1"/>
      <c r="P6" s="136"/>
      <c r="Q6" s="137">
        <f>SUM($F6:$O6)</f>
        <v>0</v>
      </c>
    </row>
    <row r="7" spans="2:17" x14ac:dyDescent="0.4">
      <c r="C7" s="138" t="s">
        <v>98</v>
      </c>
      <c r="D7" s="138" t="s">
        <v>240</v>
      </c>
      <c r="E7" s="134" t="s">
        <v>242</v>
      </c>
      <c r="F7" s="1"/>
      <c r="G7" s="1"/>
      <c r="H7" s="1"/>
      <c r="I7" s="1"/>
      <c r="J7" s="1"/>
      <c r="K7" s="1"/>
      <c r="L7" s="1"/>
      <c r="M7" s="1"/>
      <c r="N7" s="1"/>
      <c r="O7" s="1"/>
      <c r="P7" s="136"/>
      <c r="Q7" s="139">
        <f>SUM($F7:$O7)</f>
        <v>0</v>
      </c>
    </row>
    <row r="8" spans="2:17" x14ac:dyDescent="0.4">
      <c r="C8" s="138" t="s">
        <v>98</v>
      </c>
      <c r="D8" s="138" t="s">
        <v>240</v>
      </c>
      <c r="E8" s="134" t="s">
        <v>230</v>
      </c>
      <c r="F8" s="1"/>
      <c r="G8" s="1"/>
      <c r="H8" s="1"/>
      <c r="I8" s="1"/>
      <c r="J8" s="1"/>
      <c r="K8" s="1"/>
      <c r="L8" s="1"/>
      <c r="M8" s="1"/>
      <c r="N8" s="1"/>
      <c r="O8" s="1"/>
      <c r="P8" s="136"/>
      <c r="Q8" s="139">
        <f t="shared" ref="Q8:Q27" si="0">SUM($F8:$O8)</f>
        <v>0</v>
      </c>
    </row>
    <row r="9" spans="2:17" x14ac:dyDescent="0.4">
      <c r="C9" s="138" t="s">
        <v>98</v>
      </c>
      <c r="D9" s="138" t="s">
        <v>240</v>
      </c>
      <c r="E9" s="134" t="s">
        <v>243</v>
      </c>
      <c r="F9" s="1"/>
      <c r="G9" s="1"/>
      <c r="H9" s="1"/>
      <c r="I9" s="1"/>
      <c r="J9" s="1"/>
      <c r="K9" s="1"/>
      <c r="L9" s="1"/>
      <c r="M9" s="1"/>
      <c r="N9" s="1"/>
      <c r="O9" s="1"/>
      <c r="P9" s="136"/>
      <c r="Q9" s="139">
        <f t="shared" si="0"/>
        <v>0</v>
      </c>
    </row>
    <row r="10" spans="2:17" x14ac:dyDescent="0.4">
      <c r="C10" s="138" t="s">
        <v>98</v>
      </c>
      <c r="D10" s="138" t="s">
        <v>240</v>
      </c>
      <c r="E10" s="134" t="s">
        <v>244</v>
      </c>
      <c r="F10" s="1"/>
      <c r="G10" s="1"/>
      <c r="H10" s="1"/>
      <c r="I10" s="1"/>
      <c r="J10" s="1"/>
      <c r="K10" s="1"/>
      <c r="L10" s="1"/>
      <c r="M10" s="1"/>
      <c r="N10" s="1"/>
      <c r="O10" s="1"/>
      <c r="P10" s="136"/>
      <c r="Q10" s="139">
        <f t="shared" si="0"/>
        <v>0</v>
      </c>
    </row>
    <row r="11" spans="2:17" x14ac:dyDescent="0.4">
      <c r="C11" s="138" t="s">
        <v>98</v>
      </c>
      <c r="D11" s="138" t="s">
        <v>240</v>
      </c>
      <c r="E11" s="134" t="s">
        <v>245</v>
      </c>
      <c r="F11" s="1"/>
      <c r="G11" s="1"/>
      <c r="H11" s="1"/>
      <c r="I11" s="1"/>
      <c r="J11" s="1"/>
      <c r="K11" s="1"/>
      <c r="L11" s="1"/>
      <c r="M11" s="1"/>
      <c r="N11" s="1"/>
      <c r="O11" s="1"/>
      <c r="P11" s="136"/>
      <c r="Q11" s="139">
        <f t="shared" si="0"/>
        <v>0</v>
      </c>
    </row>
    <row r="12" spans="2:17" x14ac:dyDescent="0.4">
      <c r="C12" s="138" t="s">
        <v>98</v>
      </c>
      <c r="D12" s="138" t="s">
        <v>240</v>
      </c>
      <c r="E12" s="134" t="s">
        <v>246</v>
      </c>
      <c r="F12" s="1"/>
      <c r="G12" s="1"/>
      <c r="H12" s="1"/>
      <c r="I12" s="1"/>
      <c r="J12" s="1"/>
      <c r="K12" s="1"/>
      <c r="L12" s="1"/>
      <c r="M12" s="1"/>
      <c r="N12" s="1"/>
      <c r="O12" s="1"/>
      <c r="P12" s="136"/>
      <c r="Q12" s="139">
        <f t="shared" si="0"/>
        <v>0</v>
      </c>
    </row>
    <row r="13" spans="2:17" x14ac:dyDescent="0.4">
      <c r="C13" s="138" t="s">
        <v>98</v>
      </c>
      <c r="D13" s="138" t="s">
        <v>240</v>
      </c>
      <c r="E13" s="134" t="s">
        <v>247</v>
      </c>
      <c r="F13" s="1"/>
      <c r="G13" s="1"/>
      <c r="H13" s="1"/>
      <c r="I13" s="1"/>
      <c r="J13" s="1"/>
      <c r="K13" s="1"/>
      <c r="L13" s="1"/>
      <c r="M13" s="1"/>
      <c r="N13" s="1"/>
      <c r="O13" s="1"/>
      <c r="P13" s="136"/>
      <c r="Q13" s="139">
        <f t="shared" si="0"/>
        <v>0</v>
      </c>
    </row>
    <row r="14" spans="2:17" x14ac:dyDescent="0.4">
      <c r="C14" s="138" t="s">
        <v>98</v>
      </c>
      <c r="D14" s="138" t="s">
        <v>240</v>
      </c>
      <c r="E14" s="134" t="s">
        <v>248</v>
      </c>
      <c r="F14" s="1"/>
      <c r="G14" s="1"/>
      <c r="H14" s="1"/>
      <c r="I14" s="1"/>
      <c r="J14" s="1"/>
      <c r="K14" s="1"/>
      <c r="L14" s="1"/>
      <c r="M14" s="1"/>
      <c r="N14" s="1"/>
      <c r="O14" s="1"/>
      <c r="P14" s="136"/>
      <c r="Q14" s="139">
        <f t="shared" si="0"/>
        <v>0</v>
      </c>
    </row>
    <row r="15" spans="2:17" x14ac:dyDescent="0.4">
      <c r="C15" s="138" t="s">
        <v>98</v>
      </c>
      <c r="D15" s="138" t="s">
        <v>240</v>
      </c>
      <c r="E15" s="134" t="s">
        <v>249</v>
      </c>
      <c r="F15" s="1"/>
      <c r="G15" s="1"/>
      <c r="H15" s="1"/>
      <c r="I15" s="1"/>
      <c r="J15" s="1"/>
      <c r="K15" s="1"/>
      <c r="L15" s="1"/>
      <c r="M15" s="1"/>
      <c r="N15" s="1"/>
      <c r="O15" s="1"/>
      <c r="P15" s="136"/>
      <c r="Q15" s="139">
        <f t="shared" si="0"/>
        <v>0</v>
      </c>
    </row>
    <row r="16" spans="2:17" x14ac:dyDescent="0.4">
      <c r="C16" s="138" t="s">
        <v>98</v>
      </c>
      <c r="D16" s="133" t="s">
        <v>78</v>
      </c>
      <c r="E16" s="134" t="s">
        <v>79</v>
      </c>
      <c r="F16" s="1"/>
      <c r="G16" s="1"/>
      <c r="H16" s="1"/>
      <c r="I16" s="1"/>
      <c r="J16" s="1"/>
      <c r="K16" s="1"/>
      <c r="L16" s="1"/>
      <c r="M16" s="1"/>
      <c r="N16" s="1"/>
      <c r="O16" s="1"/>
      <c r="P16" s="136"/>
      <c r="Q16" s="139">
        <f t="shared" si="0"/>
        <v>0</v>
      </c>
    </row>
    <row r="17" spans="3:17" x14ac:dyDescent="0.4">
      <c r="C17" s="138" t="s">
        <v>98</v>
      </c>
      <c r="D17" s="138" t="s">
        <v>78</v>
      </c>
      <c r="E17" s="134" t="s">
        <v>80</v>
      </c>
      <c r="F17" s="1"/>
      <c r="G17" s="1"/>
      <c r="H17" s="1"/>
      <c r="I17" s="1"/>
      <c r="J17" s="1"/>
      <c r="K17" s="1"/>
      <c r="L17" s="1"/>
      <c r="M17" s="1"/>
      <c r="N17" s="1"/>
      <c r="O17" s="1"/>
      <c r="P17" s="136"/>
      <c r="Q17" s="139">
        <f t="shared" si="0"/>
        <v>0</v>
      </c>
    </row>
    <row r="18" spans="3:17" x14ac:dyDescent="0.4">
      <c r="C18" s="138" t="s">
        <v>98</v>
      </c>
      <c r="D18" s="138" t="s">
        <v>78</v>
      </c>
      <c r="E18" s="134" t="s">
        <v>91</v>
      </c>
      <c r="F18" s="1"/>
      <c r="G18" s="1"/>
      <c r="H18" s="1"/>
      <c r="I18" s="1"/>
      <c r="J18" s="1"/>
      <c r="K18" s="1"/>
      <c r="L18" s="1"/>
      <c r="M18" s="1"/>
      <c r="N18" s="1"/>
      <c r="O18" s="1"/>
      <c r="P18" s="136"/>
      <c r="Q18" s="139">
        <f t="shared" si="0"/>
        <v>0</v>
      </c>
    </row>
    <row r="19" spans="3:17" x14ac:dyDescent="0.4">
      <c r="C19" s="138" t="s">
        <v>98</v>
      </c>
      <c r="D19" s="138" t="s">
        <v>78</v>
      </c>
      <c r="E19" s="134" t="s">
        <v>81</v>
      </c>
      <c r="F19" s="1"/>
      <c r="G19" s="1"/>
      <c r="H19" s="1"/>
      <c r="I19" s="1"/>
      <c r="J19" s="1"/>
      <c r="K19" s="1"/>
      <c r="L19" s="1"/>
      <c r="M19" s="1"/>
      <c r="N19" s="1"/>
      <c r="O19" s="1"/>
      <c r="P19" s="136"/>
      <c r="Q19" s="139">
        <f t="shared" si="0"/>
        <v>0</v>
      </c>
    </row>
    <row r="20" spans="3:17" ht="15.75" customHeight="1" x14ac:dyDescent="0.4">
      <c r="C20" s="138" t="s">
        <v>98</v>
      </c>
      <c r="D20" s="138" t="s">
        <v>78</v>
      </c>
      <c r="E20" s="134" t="s">
        <v>4</v>
      </c>
      <c r="F20" s="1"/>
      <c r="G20" s="1"/>
      <c r="H20" s="1"/>
      <c r="I20" s="1"/>
      <c r="J20" s="1"/>
      <c r="K20" s="1"/>
      <c r="L20" s="1"/>
      <c r="M20" s="1"/>
      <c r="N20" s="1"/>
      <c r="O20" s="1"/>
      <c r="P20" s="136"/>
      <c r="Q20" s="139">
        <f t="shared" si="0"/>
        <v>0</v>
      </c>
    </row>
    <row r="21" spans="3:17" x14ac:dyDescent="0.4">
      <c r="C21" s="138" t="s">
        <v>98</v>
      </c>
      <c r="D21" s="138" t="s">
        <v>78</v>
      </c>
      <c r="E21" s="134" t="s">
        <v>82</v>
      </c>
      <c r="F21" s="1"/>
      <c r="G21" s="1"/>
      <c r="H21" s="1"/>
      <c r="I21" s="1"/>
      <c r="J21" s="1"/>
      <c r="K21" s="1"/>
      <c r="L21" s="1"/>
      <c r="M21" s="1"/>
      <c r="N21" s="1"/>
      <c r="O21" s="1"/>
      <c r="P21" s="136"/>
      <c r="Q21" s="139">
        <f t="shared" si="0"/>
        <v>0</v>
      </c>
    </row>
    <row r="22" spans="3:17" x14ac:dyDescent="0.4">
      <c r="C22" s="138" t="s">
        <v>98</v>
      </c>
      <c r="D22" s="138" t="s">
        <v>78</v>
      </c>
      <c r="E22" s="134" t="s">
        <v>92</v>
      </c>
      <c r="F22" s="1"/>
      <c r="G22" s="1"/>
      <c r="H22" s="1"/>
      <c r="I22" s="1"/>
      <c r="J22" s="1"/>
      <c r="K22" s="1"/>
      <c r="L22" s="1"/>
      <c r="M22" s="1"/>
      <c r="N22" s="1"/>
      <c r="O22" s="1"/>
      <c r="P22" s="136"/>
      <c r="Q22" s="139">
        <f t="shared" si="0"/>
        <v>0</v>
      </c>
    </row>
    <row r="23" spans="3:17" x14ac:dyDescent="0.4">
      <c r="C23" s="138" t="s">
        <v>98</v>
      </c>
      <c r="D23" s="138" t="s">
        <v>78</v>
      </c>
      <c r="E23" s="134" t="s">
        <v>93</v>
      </c>
      <c r="F23" s="1"/>
      <c r="G23" s="1"/>
      <c r="H23" s="1"/>
      <c r="I23" s="1"/>
      <c r="J23" s="1"/>
      <c r="K23" s="1"/>
      <c r="L23" s="1"/>
      <c r="M23" s="1"/>
      <c r="N23" s="1"/>
      <c r="O23" s="1"/>
      <c r="P23" s="136"/>
      <c r="Q23" s="139">
        <f t="shared" si="0"/>
        <v>0</v>
      </c>
    </row>
    <row r="24" spans="3:17" x14ac:dyDescent="0.4">
      <c r="C24" s="138" t="s">
        <v>98</v>
      </c>
      <c r="D24" s="138" t="s">
        <v>78</v>
      </c>
      <c r="E24" s="134" t="s">
        <v>94</v>
      </c>
      <c r="F24" s="1"/>
      <c r="G24" s="1"/>
      <c r="H24" s="1"/>
      <c r="I24" s="1"/>
      <c r="J24" s="1"/>
      <c r="K24" s="1"/>
      <c r="L24" s="1"/>
      <c r="M24" s="1"/>
      <c r="N24" s="1"/>
      <c r="O24" s="1"/>
      <c r="P24" s="136"/>
      <c r="Q24" s="139">
        <f t="shared" si="0"/>
        <v>0</v>
      </c>
    </row>
    <row r="25" spans="3:17" x14ac:dyDescent="0.4">
      <c r="C25" s="138" t="s">
        <v>98</v>
      </c>
      <c r="D25" s="138" t="s">
        <v>78</v>
      </c>
      <c r="E25" s="134" t="s">
        <v>95</v>
      </c>
      <c r="F25" s="1"/>
      <c r="G25" s="1"/>
      <c r="H25" s="1"/>
      <c r="I25" s="1"/>
      <c r="J25" s="1"/>
      <c r="K25" s="1"/>
      <c r="L25" s="1"/>
      <c r="M25" s="1"/>
      <c r="N25" s="1"/>
      <c r="O25" s="1"/>
      <c r="P25" s="136"/>
      <c r="Q25" s="139">
        <f t="shared" si="0"/>
        <v>0</v>
      </c>
    </row>
    <row r="26" spans="3:17" x14ac:dyDescent="0.4">
      <c r="C26" s="138" t="s">
        <v>98</v>
      </c>
      <c r="D26" s="138" t="s">
        <v>78</v>
      </c>
      <c r="E26" s="134" t="s">
        <v>96</v>
      </c>
      <c r="F26" s="1"/>
      <c r="G26" s="1"/>
      <c r="H26" s="1"/>
      <c r="I26" s="1"/>
      <c r="J26" s="1"/>
      <c r="K26" s="1"/>
      <c r="L26" s="1"/>
      <c r="M26" s="1"/>
      <c r="N26" s="1"/>
      <c r="O26" s="1"/>
      <c r="P26" s="136"/>
      <c r="Q26" s="139">
        <f t="shared" si="0"/>
        <v>0</v>
      </c>
    </row>
    <row r="27" spans="3:17" x14ac:dyDescent="0.4">
      <c r="C27" s="138" t="s">
        <v>98</v>
      </c>
      <c r="D27" s="138" t="s">
        <v>78</v>
      </c>
      <c r="E27" s="134" t="s">
        <v>97</v>
      </c>
      <c r="F27" s="1"/>
      <c r="G27" s="1"/>
      <c r="H27" s="1"/>
      <c r="I27" s="1"/>
      <c r="J27" s="1"/>
      <c r="K27" s="1"/>
      <c r="L27" s="1"/>
      <c r="M27" s="1"/>
      <c r="N27" s="1"/>
      <c r="O27" s="1"/>
      <c r="P27" s="136"/>
      <c r="Q27" s="139">
        <f t="shared" si="0"/>
        <v>0</v>
      </c>
    </row>
    <row r="28" spans="3:17" x14ac:dyDescent="0.4">
      <c r="C28" s="140"/>
      <c r="D28" s="140"/>
      <c r="E28" s="140"/>
      <c r="F28" s="144"/>
      <c r="G28" s="144"/>
      <c r="H28" s="144"/>
      <c r="I28" s="144"/>
      <c r="J28" s="144"/>
      <c r="K28" s="144"/>
      <c r="L28" s="144"/>
      <c r="M28" s="144"/>
      <c r="N28" s="144"/>
      <c r="O28" s="144"/>
      <c r="P28" s="141"/>
      <c r="Q28" s="142"/>
    </row>
    <row r="29" spans="3:17" x14ac:dyDescent="0.4">
      <c r="C29" s="132" t="s">
        <v>83</v>
      </c>
      <c r="D29" s="133" t="s">
        <v>240</v>
      </c>
      <c r="E29" s="134" t="s">
        <v>241</v>
      </c>
      <c r="F29" s="1"/>
      <c r="G29" s="1"/>
      <c r="H29" s="1"/>
      <c r="I29" s="1"/>
      <c r="J29" s="1"/>
      <c r="K29" s="1"/>
      <c r="L29" s="1"/>
      <c r="M29" s="1"/>
      <c r="N29" s="1"/>
      <c r="O29" s="1"/>
      <c r="P29" s="136"/>
      <c r="Q29" s="139">
        <f t="shared" ref="Q29:Q50" si="1">SUM($F29:$O29)</f>
        <v>0</v>
      </c>
    </row>
    <row r="30" spans="3:17" x14ac:dyDescent="0.4">
      <c r="C30" s="138" t="s">
        <v>83</v>
      </c>
      <c r="D30" s="138" t="s">
        <v>240</v>
      </c>
      <c r="E30" s="134" t="s">
        <v>242</v>
      </c>
      <c r="F30" s="1"/>
      <c r="G30" s="1"/>
      <c r="H30" s="1"/>
      <c r="I30" s="1"/>
      <c r="J30" s="1"/>
      <c r="K30" s="1"/>
      <c r="L30" s="1"/>
      <c r="M30" s="1"/>
      <c r="N30" s="1"/>
      <c r="O30" s="1"/>
      <c r="P30" s="136"/>
      <c r="Q30" s="139">
        <f t="shared" si="1"/>
        <v>0</v>
      </c>
    </row>
    <row r="31" spans="3:17" x14ac:dyDescent="0.4">
      <c r="C31" s="138" t="s">
        <v>83</v>
      </c>
      <c r="D31" s="138" t="s">
        <v>240</v>
      </c>
      <c r="E31" s="134" t="s">
        <v>230</v>
      </c>
      <c r="F31" s="1"/>
      <c r="G31" s="1"/>
      <c r="H31" s="1"/>
      <c r="I31" s="1"/>
      <c r="J31" s="1"/>
      <c r="K31" s="1"/>
      <c r="L31" s="1"/>
      <c r="M31" s="1"/>
      <c r="N31" s="1"/>
      <c r="O31" s="1"/>
      <c r="P31" s="136"/>
      <c r="Q31" s="139">
        <f t="shared" si="1"/>
        <v>0</v>
      </c>
    </row>
    <row r="32" spans="3:17" x14ac:dyDescent="0.4">
      <c r="C32" s="138" t="s">
        <v>83</v>
      </c>
      <c r="D32" s="138" t="s">
        <v>240</v>
      </c>
      <c r="E32" s="134" t="s">
        <v>243</v>
      </c>
      <c r="F32" s="1"/>
      <c r="G32" s="1"/>
      <c r="H32" s="1"/>
      <c r="I32" s="1"/>
      <c r="J32" s="1"/>
      <c r="K32" s="1"/>
      <c r="L32" s="1"/>
      <c r="M32" s="1"/>
      <c r="N32" s="1"/>
      <c r="O32" s="1"/>
      <c r="P32" s="136"/>
      <c r="Q32" s="139">
        <f t="shared" si="1"/>
        <v>0</v>
      </c>
    </row>
    <row r="33" spans="3:17" x14ac:dyDescent="0.4">
      <c r="C33" s="138" t="s">
        <v>83</v>
      </c>
      <c r="D33" s="138" t="s">
        <v>240</v>
      </c>
      <c r="E33" s="134" t="s">
        <v>244</v>
      </c>
      <c r="F33" s="1"/>
      <c r="G33" s="1"/>
      <c r="H33" s="1"/>
      <c r="I33" s="1"/>
      <c r="J33" s="1"/>
      <c r="K33" s="1"/>
      <c r="L33" s="1"/>
      <c r="M33" s="1"/>
      <c r="N33" s="1"/>
      <c r="O33" s="1"/>
      <c r="P33" s="136"/>
      <c r="Q33" s="139">
        <f t="shared" si="1"/>
        <v>0</v>
      </c>
    </row>
    <row r="34" spans="3:17" x14ac:dyDescent="0.4">
      <c r="C34" s="138" t="s">
        <v>83</v>
      </c>
      <c r="D34" s="138" t="s">
        <v>240</v>
      </c>
      <c r="E34" s="134" t="s">
        <v>245</v>
      </c>
      <c r="F34" s="1"/>
      <c r="G34" s="1"/>
      <c r="H34" s="1"/>
      <c r="I34" s="1"/>
      <c r="J34" s="1"/>
      <c r="K34" s="1"/>
      <c r="L34" s="1"/>
      <c r="M34" s="1"/>
      <c r="N34" s="1"/>
      <c r="O34" s="1"/>
      <c r="P34" s="136"/>
      <c r="Q34" s="139">
        <f t="shared" si="1"/>
        <v>0</v>
      </c>
    </row>
    <row r="35" spans="3:17" x14ac:dyDescent="0.4">
      <c r="C35" s="138" t="s">
        <v>83</v>
      </c>
      <c r="D35" s="138" t="s">
        <v>240</v>
      </c>
      <c r="E35" s="134" t="s">
        <v>246</v>
      </c>
      <c r="F35" s="1"/>
      <c r="G35" s="1"/>
      <c r="H35" s="1"/>
      <c r="I35" s="1"/>
      <c r="J35" s="1"/>
      <c r="K35" s="1"/>
      <c r="L35" s="1"/>
      <c r="M35" s="1"/>
      <c r="N35" s="1"/>
      <c r="O35" s="1"/>
      <c r="P35" s="136"/>
      <c r="Q35" s="139">
        <f t="shared" si="1"/>
        <v>0</v>
      </c>
    </row>
    <row r="36" spans="3:17" x14ac:dyDescent="0.4">
      <c r="C36" s="138" t="s">
        <v>83</v>
      </c>
      <c r="D36" s="138" t="s">
        <v>240</v>
      </c>
      <c r="E36" s="134" t="s">
        <v>247</v>
      </c>
      <c r="F36" s="1"/>
      <c r="G36" s="1"/>
      <c r="H36" s="1"/>
      <c r="I36" s="1"/>
      <c r="J36" s="1"/>
      <c r="K36" s="1"/>
      <c r="L36" s="1"/>
      <c r="M36" s="1"/>
      <c r="N36" s="1"/>
      <c r="O36" s="1"/>
      <c r="P36" s="136"/>
      <c r="Q36" s="139">
        <f t="shared" si="1"/>
        <v>0</v>
      </c>
    </row>
    <row r="37" spans="3:17" x14ac:dyDescent="0.4">
      <c r="C37" s="138" t="s">
        <v>83</v>
      </c>
      <c r="D37" s="138" t="s">
        <v>240</v>
      </c>
      <c r="E37" s="134" t="s">
        <v>248</v>
      </c>
      <c r="F37" s="1"/>
      <c r="G37" s="1"/>
      <c r="H37" s="1"/>
      <c r="I37" s="1"/>
      <c r="J37" s="1"/>
      <c r="K37" s="1"/>
      <c r="L37" s="1"/>
      <c r="M37" s="1"/>
      <c r="N37" s="1"/>
      <c r="O37" s="1"/>
      <c r="P37" s="136"/>
      <c r="Q37" s="139">
        <f t="shared" si="1"/>
        <v>0</v>
      </c>
    </row>
    <row r="38" spans="3:17" x14ac:dyDescent="0.4">
      <c r="C38" s="138" t="s">
        <v>83</v>
      </c>
      <c r="D38" s="138" t="s">
        <v>240</v>
      </c>
      <c r="E38" s="134" t="s">
        <v>249</v>
      </c>
      <c r="F38" s="1"/>
      <c r="G38" s="1"/>
      <c r="H38" s="1"/>
      <c r="I38" s="1"/>
      <c r="J38" s="1"/>
      <c r="K38" s="1"/>
      <c r="L38" s="1"/>
      <c r="M38" s="1"/>
      <c r="N38" s="1"/>
      <c r="O38" s="1"/>
      <c r="P38" s="136"/>
      <c r="Q38" s="139">
        <f t="shared" si="1"/>
        <v>0</v>
      </c>
    </row>
    <row r="39" spans="3:17" x14ac:dyDescent="0.4">
      <c r="C39" s="138" t="s">
        <v>83</v>
      </c>
      <c r="D39" s="133" t="s">
        <v>78</v>
      </c>
      <c r="E39" s="134" t="s">
        <v>79</v>
      </c>
      <c r="F39" s="1"/>
      <c r="G39" s="1"/>
      <c r="H39" s="1"/>
      <c r="I39" s="1"/>
      <c r="J39" s="1"/>
      <c r="K39" s="1"/>
      <c r="L39" s="1"/>
      <c r="M39" s="1"/>
      <c r="N39" s="1"/>
      <c r="O39" s="1"/>
      <c r="P39" s="136"/>
      <c r="Q39" s="139">
        <f t="shared" si="1"/>
        <v>0</v>
      </c>
    </row>
    <row r="40" spans="3:17" x14ac:dyDescent="0.4">
      <c r="C40" s="138" t="s">
        <v>83</v>
      </c>
      <c r="D40" s="138" t="s">
        <v>78</v>
      </c>
      <c r="E40" s="134" t="s">
        <v>80</v>
      </c>
      <c r="F40" s="1"/>
      <c r="G40" s="1"/>
      <c r="H40" s="1"/>
      <c r="I40" s="1"/>
      <c r="J40" s="1"/>
      <c r="K40" s="1"/>
      <c r="L40" s="1"/>
      <c r="M40" s="1"/>
      <c r="N40" s="1"/>
      <c r="O40" s="1"/>
      <c r="P40" s="136"/>
      <c r="Q40" s="139">
        <f t="shared" si="1"/>
        <v>0</v>
      </c>
    </row>
    <row r="41" spans="3:17" x14ac:dyDescent="0.4">
      <c r="C41" s="138" t="s">
        <v>83</v>
      </c>
      <c r="D41" s="138" t="s">
        <v>78</v>
      </c>
      <c r="E41" s="134" t="s">
        <v>91</v>
      </c>
      <c r="F41" s="1"/>
      <c r="G41" s="1"/>
      <c r="H41" s="1"/>
      <c r="I41" s="1"/>
      <c r="J41" s="1"/>
      <c r="K41" s="1"/>
      <c r="L41" s="1"/>
      <c r="M41" s="1"/>
      <c r="N41" s="1"/>
      <c r="O41" s="1"/>
      <c r="P41" s="136"/>
      <c r="Q41" s="139">
        <f t="shared" si="1"/>
        <v>0</v>
      </c>
    </row>
    <row r="42" spans="3:17" x14ac:dyDescent="0.4">
      <c r="C42" s="138" t="s">
        <v>83</v>
      </c>
      <c r="D42" s="138" t="s">
        <v>78</v>
      </c>
      <c r="E42" s="134" t="s">
        <v>81</v>
      </c>
      <c r="F42" s="1"/>
      <c r="G42" s="1"/>
      <c r="H42" s="1"/>
      <c r="I42" s="1"/>
      <c r="J42" s="1"/>
      <c r="K42" s="1"/>
      <c r="L42" s="1"/>
      <c r="M42" s="1"/>
      <c r="N42" s="1"/>
      <c r="O42" s="1"/>
      <c r="P42" s="136"/>
      <c r="Q42" s="139">
        <f t="shared" si="1"/>
        <v>0</v>
      </c>
    </row>
    <row r="43" spans="3:17" x14ac:dyDescent="0.4">
      <c r="C43" s="138" t="s">
        <v>83</v>
      </c>
      <c r="D43" s="138" t="s">
        <v>78</v>
      </c>
      <c r="E43" s="134" t="s">
        <v>4</v>
      </c>
      <c r="F43" s="1"/>
      <c r="G43" s="1"/>
      <c r="H43" s="1"/>
      <c r="I43" s="1"/>
      <c r="J43" s="1"/>
      <c r="K43" s="1"/>
      <c r="L43" s="1"/>
      <c r="M43" s="1"/>
      <c r="N43" s="1"/>
      <c r="O43" s="1"/>
      <c r="P43" s="136"/>
      <c r="Q43" s="139">
        <f t="shared" si="1"/>
        <v>0</v>
      </c>
    </row>
    <row r="44" spans="3:17" x14ac:dyDescent="0.4">
      <c r="C44" s="138" t="s">
        <v>83</v>
      </c>
      <c r="D44" s="138" t="s">
        <v>78</v>
      </c>
      <c r="E44" s="134" t="s">
        <v>82</v>
      </c>
      <c r="F44" s="1"/>
      <c r="G44" s="1"/>
      <c r="H44" s="1"/>
      <c r="I44" s="1"/>
      <c r="J44" s="1"/>
      <c r="K44" s="1"/>
      <c r="L44" s="1"/>
      <c r="M44" s="1"/>
      <c r="N44" s="1"/>
      <c r="O44" s="1"/>
      <c r="P44" s="136"/>
      <c r="Q44" s="139">
        <f t="shared" si="1"/>
        <v>0</v>
      </c>
    </row>
    <row r="45" spans="3:17" x14ac:dyDescent="0.4">
      <c r="C45" s="138" t="s">
        <v>83</v>
      </c>
      <c r="D45" s="138" t="s">
        <v>78</v>
      </c>
      <c r="E45" s="134" t="s">
        <v>92</v>
      </c>
      <c r="F45" s="1"/>
      <c r="G45" s="1"/>
      <c r="H45" s="1"/>
      <c r="I45" s="1"/>
      <c r="J45" s="1"/>
      <c r="K45" s="1"/>
      <c r="L45" s="1"/>
      <c r="M45" s="1"/>
      <c r="N45" s="1"/>
      <c r="O45" s="1"/>
      <c r="P45" s="136"/>
      <c r="Q45" s="139">
        <f t="shared" si="1"/>
        <v>0</v>
      </c>
    </row>
    <row r="46" spans="3:17" x14ac:dyDescent="0.4">
      <c r="C46" s="138" t="s">
        <v>83</v>
      </c>
      <c r="D46" s="138" t="s">
        <v>78</v>
      </c>
      <c r="E46" s="134" t="s">
        <v>93</v>
      </c>
      <c r="F46" s="1"/>
      <c r="G46" s="1"/>
      <c r="H46" s="1"/>
      <c r="I46" s="1"/>
      <c r="J46" s="1"/>
      <c r="K46" s="1"/>
      <c r="L46" s="1"/>
      <c r="M46" s="1"/>
      <c r="N46" s="1"/>
      <c r="O46" s="1"/>
      <c r="P46" s="136"/>
      <c r="Q46" s="139">
        <f t="shared" si="1"/>
        <v>0</v>
      </c>
    </row>
    <row r="47" spans="3:17" x14ac:dyDescent="0.4">
      <c r="C47" s="138" t="s">
        <v>83</v>
      </c>
      <c r="D47" s="138" t="s">
        <v>78</v>
      </c>
      <c r="E47" s="134" t="s">
        <v>94</v>
      </c>
      <c r="F47" s="1"/>
      <c r="G47" s="1"/>
      <c r="H47" s="1"/>
      <c r="I47" s="1"/>
      <c r="J47" s="1"/>
      <c r="K47" s="1"/>
      <c r="L47" s="1"/>
      <c r="M47" s="1"/>
      <c r="N47" s="1"/>
      <c r="O47" s="1"/>
      <c r="P47" s="136"/>
      <c r="Q47" s="139">
        <f t="shared" si="1"/>
        <v>0</v>
      </c>
    </row>
    <row r="48" spans="3:17" x14ac:dyDescent="0.4">
      <c r="C48" s="138" t="s">
        <v>83</v>
      </c>
      <c r="D48" s="138" t="s">
        <v>78</v>
      </c>
      <c r="E48" s="134" t="s">
        <v>95</v>
      </c>
      <c r="F48" s="1"/>
      <c r="G48" s="1"/>
      <c r="H48" s="1"/>
      <c r="I48" s="1"/>
      <c r="J48" s="1"/>
      <c r="K48" s="1"/>
      <c r="L48" s="1"/>
      <c r="M48" s="1"/>
      <c r="N48" s="1"/>
      <c r="O48" s="1"/>
      <c r="P48" s="136"/>
      <c r="Q48" s="139">
        <f t="shared" si="1"/>
        <v>0</v>
      </c>
    </row>
    <row r="49" spans="3:17" x14ac:dyDescent="0.4">
      <c r="C49" s="138" t="s">
        <v>83</v>
      </c>
      <c r="D49" s="138" t="s">
        <v>78</v>
      </c>
      <c r="E49" s="134" t="s">
        <v>96</v>
      </c>
      <c r="F49" s="1"/>
      <c r="G49" s="1"/>
      <c r="H49" s="1"/>
      <c r="I49" s="1"/>
      <c r="J49" s="1"/>
      <c r="K49" s="1"/>
      <c r="L49" s="1"/>
      <c r="M49" s="1"/>
      <c r="N49" s="1"/>
      <c r="O49" s="1"/>
      <c r="P49" s="136"/>
      <c r="Q49" s="139">
        <f t="shared" si="1"/>
        <v>0</v>
      </c>
    </row>
    <row r="50" spans="3:17" x14ac:dyDescent="0.4">
      <c r="C50" s="138" t="s">
        <v>83</v>
      </c>
      <c r="D50" s="138" t="s">
        <v>78</v>
      </c>
      <c r="E50" s="134" t="s">
        <v>97</v>
      </c>
      <c r="F50" s="1"/>
      <c r="G50" s="1"/>
      <c r="H50" s="1"/>
      <c r="I50" s="1"/>
      <c r="J50" s="1"/>
      <c r="K50" s="1"/>
      <c r="L50" s="1"/>
      <c r="M50" s="1"/>
      <c r="N50" s="1"/>
      <c r="O50" s="1"/>
      <c r="P50" s="136"/>
      <c r="Q50" s="143">
        <f t="shared" si="1"/>
        <v>0</v>
      </c>
    </row>
    <row r="51" spans="3:17" x14ac:dyDescent="0.4">
      <c r="C51" s="62" t="s">
        <v>2</v>
      </c>
      <c r="D51" s="62" t="s">
        <v>2</v>
      </c>
      <c r="E51" s="62" t="s">
        <v>2</v>
      </c>
      <c r="F51" s="62" t="s">
        <v>2</v>
      </c>
      <c r="G51" s="62" t="s">
        <v>2</v>
      </c>
      <c r="H51" s="62" t="s">
        <v>2</v>
      </c>
      <c r="I51" s="62" t="s">
        <v>2</v>
      </c>
      <c r="J51" s="62" t="s">
        <v>2</v>
      </c>
      <c r="K51" s="62" t="s">
        <v>2</v>
      </c>
      <c r="L51" s="62" t="s">
        <v>2</v>
      </c>
      <c r="M51" s="62" t="s">
        <v>2</v>
      </c>
      <c r="N51" s="62" t="s">
        <v>2</v>
      </c>
      <c r="O51" s="62" t="s">
        <v>2</v>
      </c>
      <c r="Q51" s="62" t="s">
        <v>2</v>
      </c>
    </row>
  </sheetData>
  <sheetProtection algorithmName="SHA-512" hashValue="UNx7KCC1Ha/O5CC8OtlOfI/bBltxUE5ex+e74euxE6210xR5bCRNSfk6jFGBRwnvAJTXENrK8Ft+VJJZ7OrbCA==" saltValue="Hn7zJu2Ozonk53AxO0PxAg==" spinCount="100000" sheet="1" objects="1" scenarios="1" selectLockedCells="1"/>
  <mergeCells count="5">
    <mergeCell ref="C4:C5"/>
    <mergeCell ref="F4:M4"/>
    <mergeCell ref="N4:O4"/>
    <mergeCell ref="E4:E5"/>
    <mergeCell ref="D4:D5"/>
  </mergeCells>
  <phoneticPr fontId="1"/>
  <dataValidations count="1">
    <dataValidation type="whole" allowBlank="1" showInputMessage="1" showErrorMessage="1" sqref="F6:O50" xr:uid="{71455F59-D17C-4DB4-AB3E-F401A4FBF1E2}">
      <formula1>0</formula1>
      <formula2>9999999999</formula2>
    </dataValidation>
  </dataValidations>
  <pageMargins left="0.7" right="0.7" top="0.75" bottom="0.75" header="0.3" footer="0.3"/>
  <pageSetup paperSize="8"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D2D33-F63E-40A0-A3E5-491C4F6E5DBB}">
  <sheetPr>
    <tabColor theme="9" tint="0.59999389629810485"/>
    <pageSetUpPr fitToPage="1"/>
  </sheetPr>
  <dimension ref="B2:H164"/>
  <sheetViews>
    <sheetView showGridLines="0" topLeftCell="B6" zoomScaleNormal="100" workbookViewId="0">
      <selection activeCell="E15" sqref="E15"/>
    </sheetView>
  </sheetViews>
  <sheetFormatPr defaultColWidth="9" defaultRowHeight="16.5" x14ac:dyDescent="0.4"/>
  <cols>
    <col min="1" max="1" width="2" style="59" customWidth="1"/>
    <col min="2" max="2" width="3.125" style="59" customWidth="1"/>
    <col min="3" max="3" width="20.875" style="59" bestFit="1" customWidth="1"/>
    <col min="4" max="4" width="37.5" style="59" customWidth="1"/>
    <col min="5" max="5" width="32.75" style="59" customWidth="1"/>
    <col min="6" max="6" width="32.875" style="59" customWidth="1"/>
    <col min="7" max="7" width="31.375" style="59" customWidth="1"/>
    <col min="8" max="8" width="45.25" style="59" customWidth="1"/>
    <col min="9" max="16384" width="9" style="59"/>
  </cols>
  <sheetData>
    <row r="2" spans="2:8" x14ac:dyDescent="0.4">
      <c r="B2" s="63" t="s">
        <v>1126</v>
      </c>
    </row>
    <row r="3" spans="2:8" x14ac:dyDescent="0.4">
      <c r="B3" s="59" t="s">
        <v>0</v>
      </c>
    </row>
    <row r="5" spans="2:8" x14ac:dyDescent="0.4">
      <c r="B5" s="59" t="s">
        <v>9</v>
      </c>
    </row>
    <row r="6" spans="2:8" x14ac:dyDescent="0.4">
      <c r="C6" s="60" t="s">
        <v>193</v>
      </c>
    </row>
    <row r="7" spans="2:8" x14ac:dyDescent="0.4">
      <c r="C7" s="27" t="s">
        <v>10</v>
      </c>
      <c r="D7" s="145">
        <f>ROUNDDOWN(F35/1000,0)</f>
        <v>0</v>
      </c>
      <c r="E7" s="59" t="s">
        <v>11</v>
      </c>
    </row>
    <row r="8" spans="2:8" x14ac:dyDescent="0.4">
      <c r="C8" s="27" t="s">
        <v>12</v>
      </c>
      <c r="D8" s="145">
        <f>ROUNDDOWN(F40/1000,0)</f>
        <v>0</v>
      </c>
      <c r="E8" s="59" t="s">
        <v>11</v>
      </c>
    </row>
    <row r="10" spans="2:8" x14ac:dyDescent="0.4">
      <c r="B10" s="59" t="s">
        <v>13</v>
      </c>
    </row>
    <row r="11" spans="2:8" x14ac:dyDescent="0.4">
      <c r="H11" s="146"/>
    </row>
    <row r="12" spans="2:8" x14ac:dyDescent="0.4">
      <c r="C12" s="147" t="s">
        <v>14</v>
      </c>
      <c r="D12" s="148" t="s">
        <v>14</v>
      </c>
      <c r="E12" s="148" t="s">
        <v>15</v>
      </c>
      <c r="F12" s="148" t="s">
        <v>89</v>
      </c>
      <c r="G12" s="148" t="s">
        <v>88</v>
      </c>
      <c r="H12" s="148" t="s">
        <v>166</v>
      </c>
    </row>
    <row r="13" spans="2:8" x14ac:dyDescent="0.4">
      <c r="C13" s="149" t="s">
        <v>16</v>
      </c>
      <c r="D13" s="149" t="s">
        <v>165</v>
      </c>
      <c r="E13" s="27" t="s">
        <v>17</v>
      </c>
      <c r="F13" s="18" t="str">
        <f>IF(G13="","",G13)</f>
        <v/>
      </c>
      <c r="G13" s="7"/>
      <c r="H13" s="7"/>
    </row>
    <row r="14" spans="2:8" x14ac:dyDescent="0.4">
      <c r="C14" s="151"/>
      <c r="D14" s="296" t="s">
        <v>308</v>
      </c>
      <c r="E14" s="27" t="s">
        <v>18</v>
      </c>
      <c r="F14" s="18" t="str">
        <f t="shared" ref="F14:F17" si="0">IF(G14="","",G14)</f>
        <v/>
      </c>
      <c r="G14" s="7"/>
      <c r="H14" s="7"/>
    </row>
    <row r="15" spans="2:8" x14ac:dyDescent="0.4">
      <c r="C15" s="151"/>
      <c r="D15" s="296"/>
      <c r="E15" s="27" t="s">
        <v>19</v>
      </c>
      <c r="F15" s="18" t="str">
        <f t="shared" si="0"/>
        <v/>
      </c>
      <c r="G15" s="7"/>
      <c r="H15" s="7"/>
    </row>
    <row r="16" spans="2:8" x14ac:dyDescent="0.4">
      <c r="C16" s="151"/>
      <c r="D16" s="296"/>
      <c r="E16" s="27" t="s">
        <v>20</v>
      </c>
      <c r="F16" s="18" t="str">
        <f t="shared" si="0"/>
        <v/>
      </c>
      <c r="G16" s="7"/>
      <c r="H16" s="7"/>
    </row>
    <row r="17" spans="3:8" x14ac:dyDescent="0.4">
      <c r="C17" s="151"/>
      <c r="D17" s="296"/>
      <c r="E17" s="27" t="s">
        <v>21</v>
      </c>
      <c r="F17" s="18" t="str">
        <f t="shared" si="0"/>
        <v/>
      </c>
      <c r="G17" s="7"/>
      <c r="H17" s="7"/>
    </row>
    <row r="18" spans="3:8" x14ac:dyDescent="0.4">
      <c r="C18" s="151"/>
      <c r="D18" s="296"/>
      <c r="E18" s="152" t="s">
        <v>167</v>
      </c>
      <c r="F18" s="7"/>
      <c r="G18" s="7"/>
      <c r="H18" s="7"/>
    </row>
    <row r="19" spans="3:8" x14ac:dyDescent="0.4">
      <c r="C19" s="151"/>
      <c r="D19" s="297"/>
      <c r="E19" s="153" t="s">
        <v>7</v>
      </c>
      <c r="F19" s="232">
        <f>SUM(G13:G17)+F18</f>
        <v>0</v>
      </c>
      <c r="G19" s="154">
        <f>SUM(G13:G18)</f>
        <v>0</v>
      </c>
      <c r="H19" s="154"/>
    </row>
    <row r="20" spans="3:8" x14ac:dyDescent="0.4">
      <c r="C20" s="151"/>
      <c r="D20" s="149" t="s">
        <v>307</v>
      </c>
      <c r="E20" s="27" t="s">
        <v>22</v>
      </c>
      <c r="F20" s="7"/>
      <c r="G20" s="7"/>
      <c r="H20" s="7"/>
    </row>
    <row r="21" spans="3:8" x14ac:dyDescent="0.4">
      <c r="C21" s="151"/>
      <c r="D21" s="151"/>
      <c r="E21" s="27" t="s">
        <v>23</v>
      </c>
      <c r="F21" s="7"/>
      <c r="G21" s="7"/>
      <c r="H21" s="7"/>
    </row>
    <row r="22" spans="3:8" x14ac:dyDescent="0.4">
      <c r="C22" s="151"/>
      <c r="D22" s="151"/>
      <c r="E22" s="27" t="s">
        <v>24</v>
      </c>
      <c r="F22" s="7"/>
      <c r="G22" s="7"/>
      <c r="H22" s="7"/>
    </row>
    <row r="23" spans="3:8" x14ac:dyDescent="0.4">
      <c r="C23" s="151"/>
      <c r="D23" s="151"/>
      <c r="E23" s="27" t="s">
        <v>25</v>
      </c>
      <c r="F23" s="7"/>
      <c r="G23" s="7"/>
      <c r="H23" s="7"/>
    </row>
    <row r="24" spans="3:8" x14ac:dyDescent="0.4">
      <c r="C24" s="151"/>
      <c r="D24" s="155"/>
      <c r="E24" s="156" t="s">
        <v>7</v>
      </c>
      <c r="F24" s="154">
        <f>SUM(F20:F23)</f>
        <v>0</v>
      </c>
      <c r="G24" s="154">
        <f>SUM(G20:G23)</f>
        <v>0</v>
      </c>
      <c r="H24" s="154"/>
    </row>
    <row r="25" spans="3:8" x14ac:dyDescent="0.4">
      <c r="C25" s="151"/>
      <c r="D25" s="149" t="s">
        <v>26</v>
      </c>
      <c r="E25" s="27" t="s">
        <v>27</v>
      </c>
      <c r="F25" s="7"/>
      <c r="G25" s="7"/>
      <c r="H25" s="7"/>
    </row>
    <row r="26" spans="3:8" x14ac:dyDescent="0.4">
      <c r="C26" s="151"/>
      <c r="D26" s="151"/>
      <c r="E26" s="27" t="s">
        <v>28</v>
      </c>
      <c r="F26" s="7"/>
      <c r="G26" s="7"/>
      <c r="H26" s="7"/>
    </row>
    <row r="27" spans="3:8" x14ac:dyDescent="0.4">
      <c r="C27" s="151"/>
      <c r="D27" s="151"/>
      <c r="E27" s="27" t="s">
        <v>29</v>
      </c>
      <c r="F27" s="7"/>
      <c r="G27" s="7"/>
      <c r="H27" s="7"/>
    </row>
    <row r="28" spans="3:8" x14ac:dyDescent="0.4">
      <c r="C28" s="151"/>
      <c r="D28" s="151"/>
      <c r="E28" s="27" t="s">
        <v>30</v>
      </c>
      <c r="F28" s="7"/>
      <c r="G28" s="7"/>
      <c r="H28" s="7"/>
    </row>
    <row r="29" spans="3:8" x14ac:dyDescent="0.4">
      <c r="C29" s="151"/>
      <c r="D29" s="151"/>
      <c r="E29" s="27" t="s">
        <v>31</v>
      </c>
      <c r="F29" s="7"/>
      <c r="G29" s="7"/>
      <c r="H29" s="7"/>
    </row>
    <row r="30" spans="3:8" x14ac:dyDescent="0.4">
      <c r="C30" s="151"/>
      <c r="D30" s="151"/>
      <c r="E30" s="27" t="s">
        <v>32</v>
      </c>
      <c r="F30" s="7"/>
      <c r="G30" s="7"/>
      <c r="H30" s="7"/>
    </row>
    <row r="31" spans="3:8" x14ac:dyDescent="0.4">
      <c r="C31" s="151"/>
      <c r="D31" s="157"/>
      <c r="E31" s="156" t="s">
        <v>7</v>
      </c>
      <c r="F31" s="154">
        <f>SUM(F25:F30)</f>
        <v>0</v>
      </c>
      <c r="G31" s="154">
        <f>SUM(G25:G30)</f>
        <v>0</v>
      </c>
      <c r="H31" s="154"/>
    </row>
    <row r="32" spans="3:8" x14ac:dyDescent="0.4">
      <c r="C32" s="151"/>
      <c r="D32" s="157"/>
      <c r="E32" s="27" t="s">
        <v>90</v>
      </c>
      <c r="F32" s="7"/>
      <c r="G32" s="7"/>
      <c r="H32" s="7"/>
    </row>
    <row r="33" spans="3:8" x14ac:dyDescent="0.4">
      <c r="C33" s="151"/>
      <c r="D33" s="157"/>
      <c r="E33" s="27" t="s">
        <v>1137</v>
      </c>
      <c r="F33" s="7"/>
      <c r="G33" s="7"/>
      <c r="H33" s="7"/>
    </row>
    <row r="34" spans="3:8" x14ac:dyDescent="0.4">
      <c r="C34" s="151"/>
      <c r="D34" s="155"/>
      <c r="E34" s="156" t="s">
        <v>7</v>
      </c>
      <c r="F34" s="154">
        <f>SUM(F32:F33)</f>
        <v>0</v>
      </c>
      <c r="G34" s="154">
        <f>SUM(G32:G33)</f>
        <v>0</v>
      </c>
      <c r="H34" s="154"/>
    </row>
    <row r="35" spans="3:8" x14ac:dyDescent="0.4">
      <c r="C35" s="155"/>
      <c r="D35" s="158" t="s">
        <v>33</v>
      </c>
      <c r="E35" s="159"/>
      <c r="F35" s="160">
        <f>F19+F24+F31+F34</f>
        <v>0</v>
      </c>
      <c r="G35" s="160">
        <f>G19+G24+G31+G34</f>
        <v>0</v>
      </c>
      <c r="H35" s="160"/>
    </row>
    <row r="36" spans="3:8" x14ac:dyDescent="0.4">
      <c r="C36" s="149" t="s">
        <v>34</v>
      </c>
      <c r="D36" s="161" t="s">
        <v>35</v>
      </c>
      <c r="E36" s="162"/>
      <c r="F36" s="7"/>
      <c r="G36" s="7"/>
      <c r="H36" s="7"/>
    </row>
    <row r="37" spans="3:8" x14ac:dyDescent="0.4">
      <c r="C37" s="151"/>
      <c r="D37" s="161" t="s">
        <v>36</v>
      </c>
      <c r="E37" s="162"/>
      <c r="F37" s="7"/>
      <c r="G37" s="7"/>
      <c r="H37" s="11"/>
    </row>
    <row r="38" spans="3:8" x14ac:dyDescent="0.4">
      <c r="C38" s="151"/>
      <c r="D38" s="161" t="s">
        <v>37</v>
      </c>
      <c r="E38" s="162"/>
      <c r="F38" s="7"/>
      <c r="G38" s="7"/>
      <c r="H38" s="7"/>
    </row>
    <row r="39" spans="3:8" x14ac:dyDescent="0.4">
      <c r="C39" s="151"/>
      <c r="D39" s="161" t="s">
        <v>38</v>
      </c>
      <c r="E39" s="162"/>
      <c r="F39" s="7"/>
      <c r="G39" s="7"/>
      <c r="H39" s="7"/>
    </row>
    <row r="40" spans="3:8" x14ac:dyDescent="0.4">
      <c r="C40" s="151"/>
      <c r="D40" s="161" t="s">
        <v>172</v>
      </c>
      <c r="E40" s="162"/>
      <c r="F40" s="164">
        <f>事業実施条件確認シート!BM20</f>
        <v>0</v>
      </c>
      <c r="G40" s="164">
        <f>事業実施条件確認シート!BM20</f>
        <v>0</v>
      </c>
      <c r="H40" s="7"/>
    </row>
    <row r="41" spans="3:8" x14ac:dyDescent="0.4">
      <c r="C41" s="155"/>
      <c r="D41" s="158" t="s">
        <v>3</v>
      </c>
      <c r="E41" s="159"/>
      <c r="F41" s="160">
        <f>SUM(F36:F40)</f>
        <v>0</v>
      </c>
      <c r="G41" s="160">
        <f>SUM(G36:G40)</f>
        <v>0</v>
      </c>
      <c r="H41" s="160"/>
    </row>
    <row r="43" spans="3:8" x14ac:dyDescent="0.4">
      <c r="C43" s="60" t="s">
        <v>311</v>
      </c>
    </row>
    <row r="44" spans="3:8" x14ac:dyDescent="0.4">
      <c r="C44" s="60" t="s">
        <v>312</v>
      </c>
    </row>
    <row r="45" spans="3:8" x14ac:dyDescent="0.4">
      <c r="C45" s="60" t="s">
        <v>1101</v>
      </c>
    </row>
    <row r="46" spans="3:8" x14ac:dyDescent="0.4">
      <c r="C46" s="60" t="s">
        <v>1100</v>
      </c>
    </row>
    <row r="47" spans="3:8" x14ac:dyDescent="0.4">
      <c r="C47" s="60" t="s">
        <v>162</v>
      </c>
      <c r="H47" s="70"/>
    </row>
    <row r="48" spans="3:8" x14ac:dyDescent="0.4">
      <c r="C48" s="60"/>
    </row>
    <row r="49" spans="2:8" x14ac:dyDescent="0.4">
      <c r="B49" s="59" t="s">
        <v>39</v>
      </c>
    </row>
    <row r="50" spans="2:8" x14ac:dyDescent="0.4">
      <c r="C50" s="59" t="s">
        <v>309</v>
      </c>
    </row>
    <row r="51" spans="2:8" x14ac:dyDescent="0.4">
      <c r="C51" s="165" t="s">
        <v>168</v>
      </c>
      <c r="D51" s="165" t="s">
        <v>40</v>
      </c>
      <c r="E51" s="166" t="s">
        <v>100</v>
      </c>
      <c r="F51" s="167" t="s">
        <v>41</v>
      </c>
      <c r="G51" s="166" t="s">
        <v>101</v>
      </c>
      <c r="H51" s="165" t="s">
        <v>99</v>
      </c>
    </row>
    <row r="52" spans="2:8" x14ac:dyDescent="0.4">
      <c r="B52" s="228"/>
      <c r="C52" s="10"/>
      <c r="D52" s="11"/>
      <c r="E52" s="10"/>
      <c r="F52" s="10"/>
      <c r="G52" s="10"/>
      <c r="H52" s="229"/>
    </row>
    <row r="53" spans="2:8" x14ac:dyDescent="0.4">
      <c r="B53" s="228"/>
      <c r="C53" s="10"/>
      <c r="D53" s="11"/>
      <c r="E53" s="10"/>
      <c r="F53" s="10"/>
      <c r="G53" s="10"/>
      <c r="H53" s="229"/>
    </row>
    <row r="54" spans="2:8" x14ac:dyDescent="0.4">
      <c r="B54" s="228"/>
      <c r="C54" s="10"/>
      <c r="D54" s="11"/>
      <c r="E54" s="10"/>
      <c r="F54" s="10"/>
      <c r="G54" s="10"/>
      <c r="H54" s="229"/>
    </row>
    <row r="55" spans="2:8" x14ac:dyDescent="0.4">
      <c r="B55" s="228"/>
      <c r="C55" s="10"/>
      <c r="D55" s="11"/>
      <c r="E55" s="10"/>
      <c r="F55" s="10"/>
      <c r="G55" s="10"/>
      <c r="H55" s="229"/>
    </row>
    <row r="56" spans="2:8" x14ac:dyDescent="0.4">
      <c r="B56" s="228"/>
      <c r="C56" s="10"/>
      <c r="D56" s="11"/>
      <c r="E56" s="10"/>
      <c r="F56" s="10"/>
      <c r="G56" s="10"/>
      <c r="H56" s="229"/>
    </row>
    <row r="57" spans="2:8" x14ac:dyDescent="0.4">
      <c r="B57" s="228"/>
      <c r="C57" s="10"/>
      <c r="D57" s="11"/>
      <c r="E57" s="10"/>
      <c r="F57" s="10"/>
      <c r="G57" s="10"/>
      <c r="H57" s="229"/>
    </row>
    <row r="58" spans="2:8" x14ac:dyDescent="0.4">
      <c r="B58" s="228"/>
      <c r="C58" s="10"/>
      <c r="D58" s="11"/>
      <c r="E58" s="10"/>
      <c r="F58" s="10"/>
      <c r="G58" s="10"/>
      <c r="H58" s="229"/>
    </row>
    <row r="59" spans="2:8" x14ac:dyDescent="0.4">
      <c r="B59" s="228"/>
      <c r="C59" s="10"/>
      <c r="D59" s="11"/>
      <c r="E59" s="10"/>
      <c r="F59" s="10"/>
      <c r="G59" s="10"/>
      <c r="H59" s="229"/>
    </row>
    <row r="60" spans="2:8" x14ac:dyDescent="0.4">
      <c r="B60" s="228"/>
      <c r="C60" s="10"/>
      <c r="D60" s="11"/>
      <c r="E60" s="10"/>
      <c r="F60" s="10"/>
      <c r="G60" s="10"/>
      <c r="H60" s="229"/>
    </row>
    <row r="61" spans="2:8" x14ac:dyDescent="0.4">
      <c r="B61" s="228"/>
      <c r="C61" s="10"/>
      <c r="D61" s="11"/>
      <c r="E61" s="10"/>
      <c r="F61" s="10"/>
      <c r="G61" s="10"/>
      <c r="H61" s="229"/>
    </row>
    <row r="62" spans="2:8" x14ac:dyDescent="0.4">
      <c r="B62" s="228"/>
      <c r="C62" s="10"/>
      <c r="D62" s="11"/>
      <c r="E62" s="10"/>
      <c r="F62" s="10"/>
      <c r="G62" s="10"/>
      <c r="H62" s="229"/>
    </row>
    <row r="63" spans="2:8" x14ac:dyDescent="0.4">
      <c r="C63" s="4"/>
      <c r="D63" s="7"/>
      <c r="E63" s="4"/>
      <c r="F63" s="4"/>
      <c r="G63" s="10"/>
      <c r="H63" s="227"/>
    </row>
    <row r="64" spans="2:8" x14ac:dyDescent="0.4">
      <c r="C64" s="4"/>
      <c r="D64" s="7"/>
      <c r="E64" s="4"/>
      <c r="F64" s="4"/>
      <c r="G64" s="4"/>
      <c r="H64" s="227"/>
    </row>
    <row r="65" spans="3:8" x14ac:dyDescent="0.4">
      <c r="C65" s="4"/>
      <c r="D65" s="7"/>
      <c r="E65" s="4"/>
      <c r="F65" s="4"/>
      <c r="G65" s="4"/>
      <c r="H65" s="227"/>
    </row>
    <row r="66" spans="3:8" x14ac:dyDescent="0.4">
      <c r="C66" s="4"/>
      <c r="D66" s="7"/>
      <c r="E66" s="4"/>
      <c r="F66" s="4"/>
      <c r="G66" s="4"/>
      <c r="H66" s="227"/>
    </row>
    <row r="67" spans="3:8" x14ac:dyDescent="0.4">
      <c r="C67" s="4"/>
      <c r="D67" s="7"/>
      <c r="E67" s="4"/>
      <c r="F67" s="4"/>
      <c r="G67" s="4"/>
      <c r="H67" s="227"/>
    </row>
    <row r="68" spans="3:8" x14ac:dyDescent="0.4">
      <c r="C68" s="4"/>
      <c r="D68" s="7"/>
      <c r="E68" s="4"/>
      <c r="F68" s="4"/>
      <c r="G68" s="4"/>
      <c r="H68" s="227"/>
    </row>
    <row r="69" spans="3:8" x14ac:dyDescent="0.4">
      <c r="C69" s="4"/>
      <c r="D69" s="7"/>
      <c r="E69" s="4"/>
      <c r="F69" s="4"/>
      <c r="G69" s="4"/>
      <c r="H69" s="227"/>
    </row>
    <row r="70" spans="3:8" x14ac:dyDescent="0.4">
      <c r="C70" s="4"/>
      <c r="D70" s="7"/>
      <c r="E70" s="4"/>
      <c r="F70" s="4"/>
      <c r="G70" s="4"/>
      <c r="H70" s="227"/>
    </row>
    <row r="71" spans="3:8" x14ac:dyDescent="0.4">
      <c r="C71" s="4"/>
      <c r="D71" s="7"/>
      <c r="E71" s="4"/>
      <c r="F71" s="4"/>
      <c r="G71" s="4"/>
      <c r="H71" s="227"/>
    </row>
    <row r="72" spans="3:8" x14ac:dyDescent="0.4">
      <c r="C72" s="4"/>
      <c r="D72" s="7"/>
      <c r="E72" s="4"/>
      <c r="F72" s="4"/>
      <c r="G72" s="4"/>
      <c r="H72" s="227"/>
    </row>
    <row r="73" spans="3:8" x14ac:dyDescent="0.4">
      <c r="C73" s="4"/>
      <c r="D73" s="7"/>
      <c r="E73" s="4"/>
      <c r="F73" s="4"/>
      <c r="G73" s="4"/>
      <c r="H73" s="227"/>
    </row>
    <row r="74" spans="3:8" x14ac:dyDescent="0.4">
      <c r="C74" s="4"/>
      <c r="D74" s="7"/>
      <c r="E74" s="4"/>
      <c r="F74" s="4"/>
      <c r="G74" s="4"/>
      <c r="H74" s="227"/>
    </row>
    <row r="75" spans="3:8" x14ac:dyDescent="0.4">
      <c r="C75" s="4"/>
      <c r="D75" s="7"/>
      <c r="E75" s="4"/>
      <c r="F75" s="4"/>
      <c r="G75" s="4"/>
      <c r="H75" s="227"/>
    </row>
    <row r="76" spans="3:8" x14ac:dyDescent="0.4">
      <c r="C76" s="4"/>
      <c r="D76" s="7"/>
      <c r="E76" s="4"/>
      <c r="F76" s="4"/>
      <c r="G76" s="4"/>
      <c r="H76" s="227"/>
    </row>
    <row r="77" spans="3:8" x14ac:dyDescent="0.4">
      <c r="C77" s="4"/>
      <c r="D77" s="7"/>
      <c r="E77" s="4"/>
      <c r="F77" s="4"/>
      <c r="G77" s="4"/>
      <c r="H77" s="227"/>
    </row>
    <row r="78" spans="3:8" x14ac:dyDescent="0.4">
      <c r="C78" s="4"/>
      <c r="D78" s="7"/>
      <c r="E78" s="4"/>
      <c r="F78" s="4"/>
      <c r="G78" s="4"/>
      <c r="H78" s="227"/>
    </row>
    <row r="79" spans="3:8" x14ac:dyDescent="0.4">
      <c r="C79" s="4"/>
      <c r="D79" s="7"/>
      <c r="E79" s="4"/>
      <c r="F79" s="4"/>
      <c r="G79" s="4"/>
      <c r="H79" s="227"/>
    </row>
    <row r="80" spans="3:8" x14ac:dyDescent="0.4">
      <c r="C80" s="4"/>
      <c r="D80" s="7"/>
      <c r="E80" s="4"/>
      <c r="F80" s="4"/>
      <c r="G80" s="4"/>
      <c r="H80" s="227"/>
    </row>
    <row r="81" spans="3:8" x14ac:dyDescent="0.4">
      <c r="C81" s="4"/>
      <c r="D81" s="7"/>
      <c r="E81" s="4"/>
      <c r="F81" s="4"/>
      <c r="G81" s="4"/>
      <c r="H81" s="227"/>
    </row>
    <row r="82" spans="3:8" x14ac:dyDescent="0.4">
      <c r="C82" s="4"/>
      <c r="D82" s="7"/>
      <c r="E82" s="4"/>
      <c r="F82" s="4"/>
      <c r="G82" s="4"/>
      <c r="H82" s="227"/>
    </row>
    <row r="83" spans="3:8" x14ac:dyDescent="0.4">
      <c r="C83" s="4"/>
      <c r="D83" s="7"/>
      <c r="E83" s="4"/>
      <c r="F83" s="4"/>
      <c r="G83" s="4"/>
      <c r="H83" s="227"/>
    </row>
    <row r="84" spans="3:8" x14ac:dyDescent="0.4">
      <c r="C84" s="4"/>
      <c r="D84" s="7"/>
      <c r="E84" s="4"/>
      <c r="F84" s="4"/>
      <c r="G84" s="4"/>
      <c r="H84" s="227"/>
    </row>
    <row r="85" spans="3:8" x14ac:dyDescent="0.4">
      <c r="C85" s="4"/>
      <c r="D85" s="7"/>
      <c r="E85" s="4"/>
      <c r="F85" s="4"/>
      <c r="G85" s="4"/>
      <c r="H85" s="227"/>
    </row>
    <row r="86" spans="3:8" x14ac:dyDescent="0.4">
      <c r="C86" s="4"/>
      <c r="D86" s="7"/>
      <c r="E86" s="4"/>
      <c r="F86" s="4"/>
      <c r="G86" s="4"/>
      <c r="H86" s="227"/>
    </row>
    <row r="87" spans="3:8" x14ac:dyDescent="0.4">
      <c r="C87" s="4"/>
      <c r="D87" s="7"/>
      <c r="E87" s="4"/>
      <c r="F87" s="4"/>
      <c r="G87" s="4"/>
      <c r="H87" s="227"/>
    </row>
    <row r="88" spans="3:8" x14ac:dyDescent="0.4">
      <c r="C88" s="4"/>
      <c r="D88" s="7"/>
      <c r="E88" s="4"/>
      <c r="F88" s="4"/>
      <c r="G88" s="4"/>
      <c r="H88" s="227"/>
    </row>
    <row r="89" spans="3:8" x14ac:dyDescent="0.4">
      <c r="C89" s="4"/>
      <c r="D89" s="7"/>
      <c r="E89" s="4"/>
      <c r="F89" s="4"/>
      <c r="G89" s="4"/>
      <c r="H89" s="227"/>
    </row>
    <row r="90" spans="3:8" x14ac:dyDescent="0.4">
      <c r="C90" s="4"/>
      <c r="D90" s="7"/>
      <c r="E90" s="4"/>
      <c r="F90" s="4"/>
      <c r="G90" s="4"/>
      <c r="H90" s="227"/>
    </row>
    <row r="91" spans="3:8" x14ac:dyDescent="0.4">
      <c r="C91" s="4"/>
      <c r="D91" s="7"/>
      <c r="E91" s="4"/>
      <c r="F91" s="4"/>
      <c r="G91" s="4"/>
      <c r="H91" s="227"/>
    </row>
    <row r="92" spans="3:8" x14ac:dyDescent="0.4">
      <c r="C92" s="4"/>
      <c r="D92" s="7"/>
      <c r="E92" s="4"/>
      <c r="F92" s="4"/>
      <c r="G92" s="4"/>
      <c r="H92" s="227"/>
    </row>
    <row r="93" spans="3:8" x14ac:dyDescent="0.4">
      <c r="C93" s="4"/>
      <c r="D93" s="7"/>
      <c r="E93" s="4"/>
      <c r="F93" s="4"/>
      <c r="G93" s="4"/>
      <c r="H93" s="227"/>
    </row>
    <row r="94" spans="3:8" x14ac:dyDescent="0.4">
      <c r="C94" s="4"/>
      <c r="D94" s="7"/>
      <c r="E94" s="4"/>
      <c r="F94" s="4"/>
      <c r="G94" s="4"/>
      <c r="H94" s="227"/>
    </row>
    <row r="95" spans="3:8" x14ac:dyDescent="0.4">
      <c r="C95" s="4"/>
      <c r="D95" s="7"/>
      <c r="E95" s="4"/>
      <c r="F95" s="4"/>
      <c r="G95" s="4"/>
      <c r="H95" s="227"/>
    </row>
    <row r="96" spans="3:8" x14ac:dyDescent="0.4">
      <c r="C96" s="4"/>
      <c r="D96" s="7"/>
      <c r="E96" s="4"/>
      <c r="F96" s="4"/>
      <c r="G96" s="4"/>
      <c r="H96" s="227"/>
    </row>
    <row r="97" spans="3:8" x14ac:dyDescent="0.4">
      <c r="C97" s="4"/>
      <c r="D97" s="7"/>
      <c r="E97" s="4"/>
      <c r="F97" s="4"/>
      <c r="G97" s="4"/>
      <c r="H97" s="227"/>
    </row>
    <row r="98" spans="3:8" x14ac:dyDescent="0.4">
      <c r="C98" s="4"/>
      <c r="D98" s="7"/>
      <c r="E98" s="4"/>
      <c r="F98" s="4"/>
      <c r="G98" s="4"/>
      <c r="H98" s="227"/>
    </row>
    <row r="99" spans="3:8" x14ac:dyDescent="0.4">
      <c r="C99" s="4"/>
      <c r="D99" s="7"/>
      <c r="E99" s="4"/>
      <c r="F99" s="4"/>
      <c r="G99" s="4"/>
      <c r="H99" s="227"/>
    </row>
    <row r="100" spans="3:8" x14ac:dyDescent="0.4">
      <c r="C100" s="4"/>
      <c r="D100" s="7"/>
      <c r="E100" s="4"/>
      <c r="F100" s="4"/>
      <c r="G100" s="4"/>
      <c r="H100" s="227"/>
    </row>
    <row r="101" spans="3:8" x14ac:dyDescent="0.4">
      <c r="C101" s="4"/>
      <c r="D101" s="7"/>
      <c r="E101" s="4"/>
      <c r="F101" s="4"/>
      <c r="G101" s="4"/>
      <c r="H101" s="227"/>
    </row>
    <row r="102" spans="3:8" x14ac:dyDescent="0.4">
      <c r="C102" s="4"/>
      <c r="D102" s="7"/>
      <c r="E102" s="4"/>
      <c r="F102" s="4"/>
      <c r="G102" s="4"/>
      <c r="H102" s="227"/>
    </row>
    <row r="103" spans="3:8" x14ac:dyDescent="0.4">
      <c r="C103" s="4"/>
      <c r="D103" s="7"/>
      <c r="E103" s="4"/>
      <c r="F103" s="4"/>
      <c r="G103" s="4"/>
      <c r="H103" s="227"/>
    </row>
    <row r="104" spans="3:8" x14ac:dyDescent="0.4">
      <c r="C104" s="4"/>
      <c r="D104" s="7"/>
      <c r="E104" s="4"/>
      <c r="F104" s="4"/>
      <c r="G104" s="4"/>
      <c r="H104" s="227"/>
    </row>
    <row r="105" spans="3:8" x14ac:dyDescent="0.4">
      <c r="C105" s="4"/>
      <c r="D105" s="7"/>
      <c r="E105" s="4"/>
      <c r="F105" s="4"/>
      <c r="G105" s="4"/>
      <c r="H105" s="227"/>
    </row>
    <row r="106" spans="3:8" x14ac:dyDescent="0.4">
      <c r="C106" s="4"/>
      <c r="D106" s="7"/>
      <c r="E106" s="4"/>
      <c r="F106" s="4"/>
      <c r="G106" s="4"/>
      <c r="H106" s="227"/>
    </row>
    <row r="107" spans="3:8" x14ac:dyDescent="0.4">
      <c r="C107" s="4"/>
      <c r="D107" s="7"/>
      <c r="E107" s="4"/>
      <c r="F107" s="4"/>
      <c r="G107" s="4"/>
      <c r="H107" s="227"/>
    </row>
    <row r="108" spans="3:8" x14ac:dyDescent="0.4">
      <c r="C108" s="4"/>
      <c r="D108" s="7"/>
      <c r="E108" s="4"/>
      <c r="F108" s="4"/>
      <c r="G108" s="4"/>
      <c r="H108" s="227"/>
    </row>
    <row r="109" spans="3:8" x14ac:dyDescent="0.4">
      <c r="C109" s="4"/>
      <c r="D109" s="7"/>
      <c r="E109" s="4"/>
      <c r="F109" s="4"/>
      <c r="G109" s="4"/>
      <c r="H109" s="227"/>
    </row>
    <row r="110" spans="3:8" x14ac:dyDescent="0.4">
      <c r="C110" s="4"/>
      <c r="D110" s="7"/>
      <c r="E110" s="4"/>
      <c r="F110" s="4"/>
      <c r="G110" s="4"/>
      <c r="H110" s="227"/>
    </row>
    <row r="111" spans="3:8" x14ac:dyDescent="0.4">
      <c r="C111" s="4"/>
      <c r="D111" s="7"/>
      <c r="E111" s="4"/>
      <c r="F111" s="4"/>
      <c r="G111" s="4"/>
      <c r="H111" s="227"/>
    </row>
    <row r="112" spans="3:8" x14ac:dyDescent="0.4">
      <c r="C112" s="4"/>
      <c r="D112" s="7"/>
      <c r="E112" s="4"/>
      <c r="F112" s="4"/>
      <c r="G112" s="4"/>
      <c r="H112" s="227"/>
    </row>
    <row r="113" spans="3:8" x14ac:dyDescent="0.4">
      <c r="C113" s="4"/>
      <c r="D113" s="7"/>
      <c r="E113" s="4"/>
      <c r="F113" s="4"/>
      <c r="G113" s="4"/>
      <c r="H113" s="227"/>
    </row>
    <row r="114" spans="3:8" x14ac:dyDescent="0.4">
      <c r="C114" s="4"/>
      <c r="D114" s="7"/>
      <c r="E114" s="4"/>
      <c r="F114" s="4"/>
      <c r="G114" s="4"/>
      <c r="H114" s="227"/>
    </row>
    <row r="115" spans="3:8" x14ac:dyDescent="0.4">
      <c r="C115" s="4"/>
      <c r="D115" s="7"/>
      <c r="E115" s="4"/>
      <c r="F115" s="4"/>
      <c r="G115" s="4"/>
      <c r="H115" s="227"/>
    </row>
    <row r="116" spans="3:8" x14ac:dyDescent="0.4">
      <c r="C116" s="4"/>
      <c r="D116" s="7"/>
      <c r="E116" s="4"/>
      <c r="F116" s="4"/>
      <c r="G116" s="4"/>
      <c r="H116" s="227"/>
    </row>
    <row r="117" spans="3:8" x14ac:dyDescent="0.4">
      <c r="C117" s="4"/>
      <c r="D117" s="7"/>
      <c r="E117" s="4"/>
      <c r="F117" s="4"/>
      <c r="G117" s="4"/>
      <c r="H117" s="227"/>
    </row>
    <row r="118" spans="3:8" x14ac:dyDescent="0.4">
      <c r="C118" s="4"/>
      <c r="D118" s="7"/>
      <c r="E118" s="4"/>
      <c r="F118" s="4"/>
      <c r="G118" s="4"/>
      <c r="H118" s="227"/>
    </row>
    <row r="119" spans="3:8" x14ac:dyDescent="0.4">
      <c r="C119" s="4"/>
      <c r="D119" s="7"/>
      <c r="E119" s="4"/>
      <c r="F119" s="4"/>
      <c r="G119" s="4"/>
      <c r="H119" s="227"/>
    </row>
    <row r="120" spans="3:8" x14ac:dyDescent="0.4">
      <c r="C120" s="4"/>
      <c r="D120" s="7"/>
      <c r="E120" s="4"/>
      <c r="F120" s="4"/>
      <c r="G120" s="4"/>
      <c r="H120" s="227"/>
    </row>
    <row r="121" spans="3:8" x14ac:dyDescent="0.4">
      <c r="C121" s="4"/>
      <c r="D121" s="7"/>
      <c r="E121" s="4"/>
      <c r="F121" s="4"/>
      <c r="G121" s="4"/>
      <c r="H121" s="227"/>
    </row>
    <row r="122" spans="3:8" x14ac:dyDescent="0.4">
      <c r="C122" s="4"/>
      <c r="D122" s="7"/>
      <c r="E122" s="4"/>
      <c r="F122" s="4"/>
      <c r="G122" s="4"/>
      <c r="H122" s="227"/>
    </row>
    <row r="123" spans="3:8" x14ac:dyDescent="0.4">
      <c r="C123" s="4"/>
      <c r="D123" s="7"/>
      <c r="E123" s="4"/>
      <c r="F123" s="4"/>
      <c r="G123" s="4"/>
      <c r="H123" s="227"/>
    </row>
    <row r="124" spans="3:8" x14ac:dyDescent="0.4">
      <c r="C124" s="4"/>
      <c r="D124" s="7"/>
      <c r="E124" s="4"/>
      <c r="F124" s="4"/>
      <c r="G124" s="4"/>
      <c r="H124" s="227"/>
    </row>
    <row r="125" spans="3:8" x14ac:dyDescent="0.4">
      <c r="C125" s="4"/>
      <c r="D125" s="7"/>
      <c r="E125" s="4"/>
      <c r="F125" s="4"/>
      <c r="G125" s="4"/>
      <c r="H125" s="227"/>
    </row>
    <row r="126" spans="3:8" x14ac:dyDescent="0.4">
      <c r="C126" s="4"/>
      <c r="D126" s="7"/>
      <c r="E126" s="4"/>
      <c r="F126" s="4"/>
      <c r="G126" s="4"/>
      <c r="H126" s="227"/>
    </row>
    <row r="127" spans="3:8" x14ac:dyDescent="0.4">
      <c r="C127" s="4"/>
      <c r="D127" s="7"/>
      <c r="E127" s="4"/>
      <c r="F127" s="4"/>
      <c r="G127" s="4"/>
      <c r="H127" s="227"/>
    </row>
    <row r="128" spans="3:8" x14ac:dyDescent="0.4">
      <c r="C128" s="4"/>
      <c r="D128" s="7"/>
      <c r="E128" s="4"/>
      <c r="F128" s="4"/>
      <c r="G128" s="4"/>
      <c r="H128" s="227"/>
    </row>
    <row r="129" spans="2:8" x14ac:dyDescent="0.4">
      <c r="C129" s="4"/>
      <c r="D129" s="7"/>
      <c r="E129" s="4"/>
      <c r="F129" s="4"/>
      <c r="G129" s="4"/>
      <c r="H129" s="227"/>
    </row>
    <row r="130" spans="2:8" x14ac:dyDescent="0.4">
      <c r="C130" s="4"/>
      <c r="D130" s="7"/>
      <c r="E130" s="4"/>
      <c r="F130" s="4"/>
      <c r="G130" s="4"/>
      <c r="H130" s="227"/>
    </row>
    <row r="131" spans="2:8" x14ac:dyDescent="0.4">
      <c r="C131" s="4"/>
      <c r="D131" s="7"/>
      <c r="E131" s="4"/>
      <c r="F131" s="4"/>
      <c r="G131" s="4"/>
      <c r="H131" s="227"/>
    </row>
    <row r="132" spans="2:8" x14ac:dyDescent="0.4">
      <c r="C132" s="4"/>
      <c r="D132" s="7"/>
      <c r="E132" s="4"/>
      <c r="F132" s="4"/>
      <c r="G132" s="4"/>
      <c r="H132" s="227"/>
    </row>
    <row r="133" spans="2:8" x14ac:dyDescent="0.4">
      <c r="C133" s="4"/>
      <c r="D133" s="7"/>
      <c r="E133" s="4"/>
      <c r="F133" s="4"/>
      <c r="G133" s="4"/>
      <c r="H133" s="227"/>
    </row>
    <row r="134" spans="2:8" x14ac:dyDescent="0.4">
      <c r="C134" s="4"/>
      <c r="D134" s="7"/>
      <c r="E134" s="4"/>
      <c r="F134" s="4"/>
      <c r="G134" s="4"/>
      <c r="H134" s="227"/>
    </row>
    <row r="135" spans="2:8" x14ac:dyDescent="0.4">
      <c r="C135" s="4"/>
      <c r="D135" s="7"/>
      <c r="E135" s="4"/>
      <c r="F135" s="4"/>
      <c r="G135" s="4"/>
      <c r="H135" s="227"/>
    </row>
    <row r="136" spans="2:8" x14ac:dyDescent="0.4">
      <c r="C136" s="4"/>
      <c r="D136" s="7"/>
      <c r="E136" s="4"/>
      <c r="F136" s="4"/>
      <c r="G136" s="4"/>
      <c r="H136" s="227"/>
    </row>
    <row r="137" spans="2:8" x14ac:dyDescent="0.4">
      <c r="C137" s="4"/>
      <c r="D137" s="7"/>
      <c r="E137" s="4"/>
      <c r="F137" s="4"/>
      <c r="G137" s="4"/>
      <c r="H137" s="227"/>
    </row>
    <row r="138" spans="2:8" x14ac:dyDescent="0.4">
      <c r="C138" s="4"/>
      <c r="D138" s="7"/>
      <c r="E138" s="4"/>
      <c r="F138" s="4"/>
      <c r="G138" s="4"/>
      <c r="H138" s="227"/>
    </row>
    <row r="139" spans="2:8" x14ac:dyDescent="0.4">
      <c r="C139" s="4"/>
      <c r="D139" s="7"/>
      <c r="E139" s="4"/>
      <c r="F139" s="4"/>
      <c r="G139" s="4"/>
      <c r="H139" s="227"/>
    </row>
    <row r="140" spans="2:8" x14ac:dyDescent="0.4">
      <c r="C140" s="4"/>
      <c r="D140" s="7"/>
      <c r="E140" s="4"/>
      <c r="F140" s="4"/>
      <c r="G140" s="4"/>
      <c r="H140" s="227"/>
    </row>
    <row r="141" spans="2:8" x14ac:dyDescent="0.4">
      <c r="C141" s="4"/>
      <c r="D141" s="7"/>
      <c r="E141" s="4"/>
      <c r="F141" s="4"/>
      <c r="G141" s="4"/>
      <c r="H141" s="227"/>
    </row>
    <row r="142" spans="2:8" x14ac:dyDescent="0.4">
      <c r="C142" s="4"/>
      <c r="D142" s="7"/>
      <c r="E142" s="4"/>
      <c r="F142" s="4"/>
      <c r="G142" s="4"/>
      <c r="H142" s="227"/>
    </row>
    <row r="143" spans="2:8" x14ac:dyDescent="0.4">
      <c r="B143" s="228"/>
      <c r="C143" s="10"/>
      <c r="D143" s="11"/>
      <c r="E143" s="10"/>
      <c r="F143" s="10"/>
      <c r="G143" s="10"/>
      <c r="H143" s="229"/>
    </row>
    <row r="144" spans="2:8" x14ac:dyDescent="0.4">
      <c r="C144" s="4"/>
      <c r="D144" s="7"/>
      <c r="E144" s="4"/>
      <c r="F144" s="4"/>
      <c r="G144" s="4"/>
      <c r="H144" s="227"/>
    </row>
    <row r="145" spans="3:8" x14ac:dyDescent="0.4">
      <c r="C145" s="4"/>
      <c r="D145" s="7"/>
      <c r="E145" s="4"/>
      <c r="F145" s="4"/>
      <c r="G145" s="4"/>
      <c r="H145" s="227"/>
    </row>
    <row r="146" spans="3:8" x14ac:dyDescent="0.4">
      <c r="C146" s="4"/>
      <c r="D146" s="7"/>
      <c r="E146" s="4"/>
      <c r="F146" s="4"/>
      <c r="G146" s="4"/>
      <c r="H146" s="227"/>
    </row>
    <row r="147" spans="3:8" x14ac:dyDescent="0.4">
      <c r="C147" s="4"/>
      <c r="D147" s="7"/>
      <c r="E147" s="4"/>
      <c r="F147" s="4"/>
      <c r="G147" s="4"/>
      <c r="H147" s="227"/>
    </row>
    <row r="148" spans="3:8" x14ac:dyDescent="0.4">
      <c r="C148" s="4"/>
      <c r="D148" s="7"/>
      <c r="E148" s="4"/>
      <c r="F148" s="4"/>
      <c r="G148" s="4"/>
      <c r="H148" s="227"/>
    </row>
    <row r="149" spans="3:8" x14ac:dyDescent="0.4">
      <c r="C149" s="4"/>
      <c r="D149" s="7"/>
      <c r="E149" s="4"/>
      <c r="F149" s="4"/>
      <c r="G149" s="4"/>
      <c r="H149" s="227"/>
    </row>
    <row r="150" spans="3:8" x14ac:dyDescent="0.4">
      <c r="C150" s="4"/>
      <c r="D150" s="7"/>
      <c r="E150" s="4"/>
      <c r="F150" s="4"/>
      <c r="G150" s="4"/>
      <c r="H150" s="227"/>
    </row>
    <row r="151" spans="3:8" x14ac:dyDescent="0.4">
      <c r="C151" s="4"/>
      <c r="D151" s="7"/>
      <c r="E151" s="4"/>
      <c r="F151" s="4"/>
      <c r="G151" s="4"/>
      <c r="H151" s="227"/>
    </row>
    <row r="153" spans="3:8" x14ac:dyDescent="0.4">
      <c r="C153" s="60" t="s">
        <v>310</v>
      </c>
    </row>
    <row r="154" spans="3:8" x14ac:dyDescent="0.4">
      <c r="C154" s="60" t="s">
        <v>163</v>
      </c>
    </row>
    <row r="155" spans="3:8" x14ac:dyDescent="0.4">
      <c r="C155" s="60" t="s">
        <v>42</v>
      </c>
      <c r="H155" s="70"/>
    </row>
    <row r="156" spans="3:8" x14ac:dyDescent="0.4">
      <c r="C156" s="60" t="s">
        <v>86</v>
      </c>
      <c r="F156" s="70"/>
    </row>
    <row r="157" spans="3:8" x14ac:dyDescent="0.4">
      <c r="C157" s="60" t="s">
        <v>1095</v>
      </c>
    </row>
    <row r="158" spans="3:8" x14ac:dyDescent="0.4">
      <c r="C158" s="60" t="s">
        <v>1096</v>
      </c>
    </row>
    <row r="159" spans="3:8" x14ac:dyDescent="0.4">
      <c r="C159" s="60" t="s">
        <v>1097</v>
      </c>
    </row>
    <row r="160" spans="3:8" x14ac:dyDescent="0.4">
      <c r="C160" s="60" t="s">
        <v>1098</v>
      </c>
    </row>
    <row r="161" spans="3:3" x14ac:dyDescent="0.4">
      <c r="C161" s="60" t="s">
        <v>312</v>
      </c>
    </row>
    <row r="162" spans="3:3" x14ac:dyDescent="0.4">
      <c r="C162" s="60" t="s">
        <v>1099</v>
      </c>
    </row>
    <row r="163" spans="3:3" x14ac:dyDescent="0.4">
      <c r="C163" s="60" t="s">
        <v>1100</v>
      </c>
    </row>
    <row r="164" spans="3:3" x14ac:dyDescent="0.4">
      <c r="C164" s="60" t="s">
        <v>43</v>
      </c>
    </row>
  </sheetData>
  <sheetProtection algorithmName="SHA-512" hashValue="8kC5BJwCZ4f++9a8T74Q71V92j1aUmSGQmCiDTZkKusmy1QSYH3JiSSgqLPVGWNdMAD5dsJzbLbcHvYZ/LBc0g==" saltValue="zjZCUvyj0YIWY5k8TyHaNg==" spinCount="100000" sheet="1" objects="1" scenarios="1"/>
  <mergeCells count="1">
    <mergeCell ref="D14:D19"/>
  </mergeCells>
  <phoneticPr fontId="1"/>
  <dataValidations count="3">
    <dataValidation allowBlank="1" showInputMessage="1" showErrorMessage="1" prompt="諸謝金額から消費税(10%)を引いた金額を記載してください。_x000a_源泉徴収税(10.21%)を引く必要はありません。" sqref="F18" xr:uid="{C86F8EB1-0E85-4EE9-8ED8-04E501FB3104}"/>
    <dataValidation type="whole" allowBlank="1" showInputMessage="1" showErrorMessage="1" sqref="F20:G23 F36:G39 F13:G18 F25:G30 F32:G33" xr:uid="{AD7D2826-7897-4992-8A84-552E3E7AAA26}">
      <formula1>0</formula1>
      <formula2>9999999999999990</formula2>
    </dataValidation>
    <dataValidation type="whole" allowBlank="1" showInputMessage="1" showErrorMessage="1" sqref="D52:D151" xr:uid="{CBA2B455-3532-4638-BAC7-625103E5AB3D}">
      <formula1>0</formula1>
      <formula2>9999999999999</formula2>
    </dataValidation>
  </dataValidations>
  <pageMargins left="0.7" right="0.7" top="0.75" bottom="0.75" header="0.3" footer="0.3"/>
  <pageSetup paperSize="9" scale="25" orientation="landscape" r:id="rId1"/>
  <extLst>
    <ext xmlns:x14="http://schemas.microsoft.com/office/spreadsheetml/2009/9/main" uri="{CCE6A557-97BC-4b89-ADB6-D9C93CAAB3DF}">
      <x14:dataValidations xmlns:xm="http://schemas.microsoft.com/office/excel/2006/main" count="3">
        <x14:dataValidation type="list" allowBlank="1" showErrorMessage="1" prompt="シルバー人材センターの会員や委託先の職員など、申請事業者から給与を受けていない方は人件費項目の計上対象とはなりません。" xr:uid="{AF5BFEB3-5082-40BC-9CB7-46E77DC53AA2}">
          <x14:formula1>
            <xm:f>プルダウン!$J$3:$J$7</xm:f>
          </x14:formula1>
          <xm:sqref>F52:F63</xm:sqref>
        </x14:dataValidation>
        <x14:dataValidation type="list" allowBlank="1" showInputMessage="1" showErrorMessage="1" xr:uid="{5D1ACE9E-FC9F-424D-84E2-DDBE3164B5EC}">
          <x14:formula1>
            <xm:f>プルダウン!$H$3:$H$5</xm:f>
          </x14:formula1>
          <xm:sqref>E52:E151</xm:sqref>
        </x14:dataValidation>
        <x14:dataValidation type="list" allowBlank="1" showErrorMessage="1" prompt="_x000a_" xr:uid="{B2BC56E2-7ADF-4B14-A948-78BB762AEDDB}">
          <x14:formula1>
            <xm:f>プルダウン!$J$3:$J$7</xm:f>
          </x14:formula1>
          <xm:sqref>F64:F151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79E74-5A1B-4FBF-A5A1-F2B19C71A54A}">
  <sheetPr>
    <tabColor theme="9" tint="0.59999389629810485"/>
    <pageSetUpPr fitToPage="1"/>
  </sheetPr>
  <dimension ref="B2:I525"/>
  <sheetViews>
    <sheetView showGridLines="0" workbookViewId="0">
      <pane ySplit="6" topLeftCell="A7" activePane="bottomLeft" state="frozen"/>
      <selection pane="bottomLeft"/>
    </sheetView>
  </sheetViews>
  <sheetFormatPr defaultColWidth="9" defaultRowHeight="15.75" x14ac:dyDescent="0.4"/>
  <cols>
    <col min="1" max="1" width="2" style="105" customWidth="1"/>
    <col min="2" max="2" width="3.125" style="105" customWidth="1"/>
    <col min="3" max="3" width="6.625" style="105" customWidth="1"/>
    <col min="4" max="6" width="28.625" style="105" customWidth="1"/>
    <col min="7" max="7" width="52.375" style="105" bestFit="1" customWidth="1"/>
    <col min="8" max="8" width="52.125" style="105" bestFit="1" customWidth="1"/>
    <col min="9" max="16384" width="9" style="105"/>
  </cols>
  <sheetData>
    <row r="2" spans="2:9" x14ac:dyDescent="0.4">
      <c r="B2" s="169" t="s">
        <v>1093</v>
      </c>
      <c r="I2" s="170"/>
    </row>
    <row r="3" spans="2:9" x14ac:dyDescent="0.4">
      <c r="B3" s="105" t="s">
        <v>57</v>
      </c>
      <c r="I3" s="170"/>
    </row>
    <row r="4" spans="2:9" x14ac:dyDescent="0.4">
      <c r="B4" s="170"/>
    </row>
    <row r="5" spans="2:9" x14ac:dyDescent="0.4">
      <c r="C5" s="105" t="s">
        <v>58</v>
      </c>
    </row>
    <row r="6" spans="2:9" ht="63" x14ac:dyDescent="0.4">
      <c r="C6" s="171" t="s">
        <v>1</v>
      </c>
      <c r="D6" s="172" t="s">
        <v>59</v>
      </c>
      <c r="E6" s="172" t="s">
        <v>60</v>
      </c>
      <c r="F6" s="173" t="s">
        <v>1094</v>
      </c>
      <c r="G6" s="174" t="s">
        <v>174</v>
      </c>
      <c r="H6" s="175" t="s">
        <v>175</v>
      </c>
    </row>
    <row r="7" spans="2:9" x14ac:dyDescent="0.4">
      <c r="C7" s="188">
        <f t="shared" ref="C7:C70" si="0">ROW()-6</f>
        <v>1</v>
      </c>
      <c r="D7" s="189"/>
      <c r="E7" s="34"/>
      <c r="F7" s="34"/>
      <c r="G7" s="14"/>
      <c r="H7" s="13"/>
    </row>
    <row r="8" spans="2:9" x14ac:dyDescent="0.4">
      <c r="C8" s="188">
        <f t="shared" si="0"/>
        <v>2</v>
      </c>
      <c r="D8" s="189"/>
      <c r="E8" s="34"/>
      <c r="F8" s="34"/>
      <c r="G8" s="14"/>
      <c r="H8" s="13"/>
    </row>
    <row r="9" spans="2:9" x14ac:dyDescent="0.4">
      <c r="C9" s="188">
        <f t="shared" si="0"/>
        <v>3</v>
      </c>
      <c r="D9" s="189"/>
      <c r="E9" s="34"/>
      <c r="F9" s="34"/>
      <c r="G9" s="34"/>
      <c r="H9" s="34"/>
    </row>
    <row r="10" spans="2:9" x14ac:dyDescent="0.4">
      <c r="C10" s="188">
        <f t="shared" si="0"/>
        <v>4</v>
      </c>
      <c r="D10" s="189"/>
      <c r="E10" s="34"/>
      <c r="F10" s="34"/>
      <c r="G10" s="34"/>
      <c r="H10" s="34"/>
    </row>
    <row r="11" spans="2:9" x14ac:dyDescent="0.4">
      <c r="C11" s="188">
        <f t="shared" si="0"/>
        <v>5</v>
      </c>
      <c r="D11" s="189"/>
      <c r="E11" s="34"/>
      <c r="F11" s="34"/>
      <c r="G11" s="34"/>
      <c r="H11" s="34"/>
    </row>
    <row r="12" spans="2:9" x14ac:dyDescent="0.4">
      <c r="C12" s="188">
        <f t="shared" si="0"/>
        <v>6</v>
      </c>
      <c r="D12" s="189"/>
      <c r="E12" s="34"/>
      <c r="F12" s="34"/>
      <c r="G12" s="34"/>
      <c r="H12" s="34"/>
    </row>
    <row r="13" spans="2:9" x14ac:dyDescent="0.4">
      <c r="C13" s="188">
        <f t="shared" si="0"/>
        <v>7</v>
      </c>
      <c r="D13" s="189"/>
      <c r="E13" s="34"/>
      <c r="F13" s="34"/>
      <c r="G13" s="34"/>
      <c r="H13" s="34"/>
    </row>
    <row r="14" spans="2:9" x14ac:dyDescent="0.4">
      <c r="C14" s="188">
        <f t="shared" si="0"/>
        <v>8</v>
      </c>
      <c r="D14" s="189"/>
      <c r="E14" s="34"/>
      <c r="F14" s="34"/>
      <c r="G14" s="34"/>
      <c r="H14" s="34"/>
    </row>
    <row r="15" spans="2:9" x14ac:dyDescent="0.4">
      <c r="C15" s="188">
        <f t="shared" si="0"/>
        <v>9</v>
      </c>
      <c r="D15" s="189"/>
      <c r="E15" s="34"/>
      <c r="F15" s="34"/>
      <c r="G15" s="34"/>
      <c r="H15" s="34"/>
    </row>
    <row r="16" spans="2:9" x14ac:dyDescent="0.4">
      <c r="C16" s="188">
        <f t="shared" si="0"/>
        <v>10</v>
      </c>
      <c r="D16" s="189"/>
      <c r="E16" s="34"/>
      <c r="F16" s="34"/>
      <c r="G16" s="34"/>
      <c r="H16" s="34"/>
    </row>
    <row r="17" spans="3:8" x14ac:dyDescent="0.4">
      <c r="C17" s="188">
        <f t="shared" si="0"/>
        <v>11</v>
      </c>
      <c r="D17" s="189"/>
      <c r="E17" s="34"/>
      <c r="F17" s="34"/>
      <c r="G17" s="34"/>
      <c r="H17" s="34"/>
    </row>
    <row r="18" spans="3:8" x14ac:dyDescent="0.4">
      <c r="C18" s="188">
        <f t="shared" si="0"/>
        <v>12</v>
      </c>
      <c r="D18" s="189"/>
      <c r="E18" s="34"/>
      <c r="F18" s="34"/>
      <c r="G18" s="34"/>
      <c r="H18" s="34"/>
    </row>
    <row r="19" spans="3:8" x14ac:dyDescent="0.4">
      <c r="C19" s="188">
        <f t="shared" si="0"/>
        <v>13</v>
      </c>
      <c r="D19" s="189"/>
      <c r="E19" s="34"/>
      <c r="F19" s="34"/>
      <c r="G19" s="34"/>
      <c r="H19" s="34"/>
    </row>
    <row r="20" spans="3:8" x14ac:dyDescent="0.4">
      <c r="C20" s="188">
        <f t="shared" si="0"/>
        <v>14</v>
      </c>
      <c r="D20" s="189"/>
      <c r="E20" s="34"/>
      <c r="F20" s="34"/>
      <c r="G20" s="34"/>
      <c r="H20" s="34"/>
    </row>
    <row r="21" spans="3:8" x14ac:dyDescent="0.4">
      <c r="C21" s="188">
        <f t="shared" si="0"/>
        <v>15</v>
      </c>
      <c r="D21" s="190"/>
      <c r="E21" s="191"/>
      <c r="F21" s="34"/>
      <c r="G21" s="191"/>
      <c r="H21" s="191"/>
    </row>
    <row r="22" spans="3:8" x14ac:dyDescent="0.4">
      <c r="C22" s="188">
        <f t="shared" si="0"/>
        <v>16</v>
      </c>
      <c r="D22" s="189"/>
      <c r="E22" s="34"/>
      <c r="F22" s="34"/>
      <c r="G22" s="34"/>
      <c r="H22" s="34"/>
    </row>
    <row r="23" spans="3:8" x14ac:dyDescent="0.4">
      <c r="C23" s="188">
        <f t="shared" si="0"/>
        <v>17</v>
      </c>
      <c r="D23" s="189"/>
      <c r="E23" s="34"/>
      <c r="F23" s="34"/>
      <c r="G23" s="34"/>
      <c r="H23" s="34"/>
    </row>
    <row r="24" spans="3:8" x14ac:dyDescent="0.4">
      <c r="C24" s="188">
        <f t="shared" si="0"/>
        <v>18</v>
      </c>
      <c r="D24" s="189"/>
      <c r="E24" s="34"/>
      <c r="F24" s="34"/>
      <c r="G24" s="34"/>
      <c r="H24" s="34"/>
    </row>
    <row r="25" spans="3:8" x14ac:dyDescent="0.4">
      <c r="C25" s="188">
        <f t="shared" si="0"/>
        <v>19</v>
      </c>
      <c r="D25" s="189"/>
      <c r="E25" s="34"/>
      <c r="F25" s="34"/>
      <c r="G25" s="34"/>
      <c r="H25" s="34"/>
    </row>
    <row r="26" spans="3:8" x14ac:dyDescent="0.4">
      <c r="C26" s="188">
        <f t="shared" si="0"/>
        <v>20</v>
      </c>
      <c r="D26" s="189"/>
      <c r="E26" s="34"/>
      <c r="F26" s="34"/>
      <c r="G26" s="34"/>
      <c r="H26" s="34"/>
    </row>
    <row r="27" spans="3:8" x14ac:dyDescent="0.4">
      <c r="C27" s="188">
        <f t="shared" si="0"/>
        <v>21</v>
      </c>
      <c r="D27" s="189"/>
      <c r="E27" s="34"/>
      <c r="F27" s="34"/>
      <c r="G27" s="34"/>
      <c r="H27" s="34"/>
    </row>
    <row r="28" spans="3:8" x14ac:dyDescent="0.4">
      <c r="C28" s="188">
        <f t="shared" si="0"/>
        <v>22</v>
      </c>
      <c r="D28" s="189"/>
      <c r="E28" s="34"/>
      <c r="F28" s="34"/>
      <c r="G28" s="34"/>
      <c r="H28" s="34"/>
    </row>
    <row r="29" spans="3:8" x14ac:dyDescent="0.4">
      <c r="C29" s="188">
        <f t="shared" si="0"/>
        <v>23</v>
      </c>
      <c r="D29" s="189"/>
      <c r="E29" s="34"/>
      <c r="F29" s="34"/>
      <c r="G29" s="34"/>
      <c r="H29" s="34"/>
    </row>
    <row r="30" spans="3:8" x14ac:dyDescent="0.4">
      <c r="C30" s="188">
        <f t="shared" si="0"/>
        <v>24</v>
      </c>
      <c r="D30" s="189"/>
      <c r="E30" s="34"/>
      <c r="F30" s="34"/>
      <c r="G30" s="34"/>
      <c r="H30" s="34"/>
    </row>
    <row r="31" spans="3:8" x14ac:dyDescent="0.4">
      <c r="C31" s="188">
        <f t="shared" si="0"/>
        <v>25</v>
      </c>
      <c r="D31" s="189"/>
      <c r="E31" s="34"/>
      <c r="F31" s="34"/>
      <c r="G31" s="34"/>
      <c r="H31" s="34"/>
    </row>
    <row r="32" spans="3:8" x14ac:dyDescent="0.4">
      <c r="C32" s="188">
        <f t="shared" si="0"/>
        <v>26</v>
      </c>
      <c r="D32" s="189"/>
      <c r="E32" s="34"/>
      <c r="F32" s="34"/>
      <c r="G32" s="34"/>
      <c r="H32" s="34"/>
    </row>
    <row r="33" spans="3:8" x14ac:dyDescent="0.4">
      <c r="C33" s="188">
        <f t="shared" si="0"/>
        <v>27</v>
      </c>
      <c r="D33" s="189"/>
      <c r="E33" s="34"/>
      <c r="F33" s="34"/>
      <c r="G33" s="34"/>
      <c r="H33" s="34"/>
    </row>
    <row r="34" spans="3:8" x14ac:dyDescent="0.4">
      <c r="C34" s="188">
        <f t="shared" si="0"/>
        <v>28</v>
      </c>
      <c r="D34" s="189"/>
      <c r="E34" s="34"/>
      <c r="F34" s="34"/>
      <c r="G34" s="34"/>
      <c r="H34" s="34"/>
    </row>
    <row r="35" spans="3:8" x14ac:dyDescent="0.4">
      <c r="C35" s="188">
        <f t="shared" si="0"/>
        <v>29</v>
      </c>
      <c r="D35" s="189"/>
      <c r="E35" s="34"/>
      <c r="F35" s="34"/>
      <c r="G35" s="34"/>
      <c r="H35" s="34"/>
    </row>
    <row r="36" spans="3:8" x14ac:dyDescent="0.4">
      <c r="C36" s="188">
        <f t="shared" si="0"/>
        <v>30</v>
      </c>
      <c r="D36" s="189"/>
      <c r="E36" s="34"/>
      <c r="F36" s="34"/>
      <c r="G36" s="34"/>
      <c r="H36" s="34"/>
    </row>
    <row r="37" spans="3:8" x14ac:dyDescent="0.4">
      <c r="C37" s="188">
        <f t="shared" si="0"/>
        <v>31</v>
      </c>
      <c r="D37" s="189"/>
      <c r="E37" s="34"/>
      <c r="F37" s="34"/>
      <c r="G37" s="34"/>
      <c r="H37" s="34"/>
    </row>
    <row r="38" spans="3:8" x14ac:dyDescent="0.4">
      <c r="C38" s="188">
        <f t="shared" si="0"/>
        <v>32</v>
      </c>
      <c r="D38" s="189"/>
      <c r="E38" s="34"/>
      <c r="F38" s="34"/>
      <c r="G38" s="34"/>
      <c r="H38" s="34"/>
    </row>
    <row r="39" spans="3:8" x14ac:dyDescent="0.4">
      <c r="C39" s="188">
        <f t="shared" si="0"/>
        <v>33</v>
      </c>
      <c r="D39" s="189"/>
      <c r="E39" s="34"/>
      <c r="F39" s="34"/>
      <c r="G39" s="34"/>
      <c r="H39" s="34"/>
    </row>
    <row r="40" spans="3:8" x14ac:dyDescent="0.4">
      <c r="C40" s="188">
        <f t="shared" si="0"/>
        <v>34</v>
      </c>
      <c r="D40" s="189"/>
      <c r="E40" s="34"/>
      <c r="F40" s="34"/>
      <c r="G40" s="34"/>
      <c r="H40" s="34"/>
    </row>
    <row r="41" spans="3:8" x14ac:dyDescent="0.4">
      <c r="C41" s="188">
        <f t="shared" si="0"/>
        <v>35</v>
      </c>
      <c r="D41" s="189"/>
      <c r="E41" s="34"/>
      <c r="F41" s="34"/>
      <c r="G41" s="34"/>
      <c r="H41" s="34"/>
    </row>
    <row r="42" spans="3:8" x14ac:dyDescent="0.4">
      <c r="C42" s="188">
        <f t="shared" si="0"/>
        <v>36</v>
      </c>
      <c r="D42" s="189"/>
      <c r="E42" s="34"/>
      <c r="F42" s="34"/>
      <c r="G42" s="34"/>
      <c r="H42" s="34"/>
    </row>
    <row r="43" spans="3:8" x14ac:dyDescent="0.4">
      <c r="C43" s="188">
        <f t="shared" si="0"/>
        <v>37</v>
      </c>
      <c r="D43" s="189"/>
      <c r="E43" s="34"/>
      <c r="F43" s="34"/>
      <c r="G43" s="34"/>
      <c r="H43" s="34"/>
    </row>
    <row r="44" spans="3:8" x14ac:dyDescent="0.4">
      <c r="C44" s="188">
        <f t="shared" si="0"/>
        <v>38</v>
      </c>
      <c r="D44" s="189"/>
      <c r="E44" s="34"/>
      <c r="F44" s="34"/>
      <c r="G44" s="34"/>
      <c r="H44" s="34"/>
    </row>
    <row r="45" spans="3:8" x14ac:dyDescent="0.4">
      <c r="C45" s="188">
        <f t="shared" si="0"/>
        <v>39</v>
      </c>
      <c r="D45" s="189"/>
      <c r="E45" s="34"/>
      <c r="F45" s="34"/>
      <c r="G45" s="34"/>
      <c r="H45" s="34"/>
    </row>
    <row r="46" spans="3:8" x14ac:dyDescent="0.4">
      <c r="C46" s="188">
        <f t="shared" si="0"/>
        <v>40</v>
      </c>
      <c r="D46" s="189"/>
      <c r="E46" s="34"/>
      <c r="F46" s="34"/>
      <c r="G46" s="34"/>
      <c r="H46" s="34"/>
    </row>
    <row r="47" spans="3:8" x14ac:dyDescent="0.4">
      <c r="C47" s="188">
        <f t="shared" si="0"/>
        <v>41</v>
      </c>
      <c r="D47" s="189"/>
      <c r="E47" s="34"/>
      <c r="F47" s="34"/>
      <c r="G47" s="34"/>
      <c r="H47" s="34"/>
    </row>
    <row r="48" spans="3:8" x14ac:dyDescent="0.4">
      <c r="C48" s="188">
        <f t="shared" si="0"/>
        <v>42</v>
      </c>
      <c r="D48" s="189"/>
      <c r="E48" s="34"/>
      <c r="F48" s="34"/>
      <c r="G48" s="34"/>
      <c r="H48" s="34"/>
    </row>
    <row r="49" spans="3:8" x14ac:dyDescent="0.4">
      <c r="C49" s="188">
        <f t="shared" si="0"/>
        <v>43</v>
      </c>
      <c r="D49" s="189"/>
      <c r="E49" s="34"/>
      <c r="F49" s="34"/>
      <c r="G49" s="34"/>
      <c r="H49" s="34"/>
    </row>
    <row r="50" spans="3:8" x14ac:dyDescent="0.4">
      <c r="C50" s="188">
        <f t="shared" si="0"/>
        <v>44</v>
      </c>
      <c r="D50" s="189"/>
      <c r="E50" s="34"/>
      <c r="F50" s="34"/>
      <c r="G50" s="34"/>
      <c r="H50" s="34"/>
    </row>
    <row r="51" spans="3:8" x14ac:dyDescent="0.4">
      <c r="C51" s="188">
        <f t="shared" si="0"/>
        <v>45</v>
      </c>
      <c r="D51" s="189"/>
      <c r="E51" s="34"/>
      <c r="F51" s="34"/>
      <c r="G51" s="34"/>
      <c r="H51" s="34"/>
    </row>
    <row r="52" spans="3:8" x14ac:dyDescent="0.4">
      <c r="C52" s="188">
        <f t="shared" si="0"/>
        <v>46</v>
      </c>
      <c r="D52" s="189"/>
      <c r="E52" s="34"/>
      <c r="F52" s="34"/>
      <c r="G52" s="34"/>
      <c r="H52" s="34"/>
    </row>
    <row r="53" spans="3:8" x14ac:dyDescent="0.4">
      <c r="C53" s="188">
        <f t="shared" si="0"/>
        <v>47</v>
      </c>
      <c r="D53" s="189"/>
      <c r="E53" s="34"/>
      <c r="F53" s="34"/>
      <c r="G53" s="34"/>
      <c r="H53" s="34"/>
    </row>
    <row r="54" spans="3:8" x14ac:dyDescent="0.4">
      <c r="C54" s="188">
        <f t="shared" si="0"/>
        <v>48</v>
      </c>
      <c r="D54" s="189"/>
      <c r="E54" s="34"/>
      <c r="F54" s="34"/>
      <c r="G54" s="34"/>
      <c r="H54" s="34"/>
    </row>
    <row r="55" spans="3:8" x14ac:dyDescent="0.4">
      <c r="C55" s="188">
        <f t="shared" si="0"/>
        <v>49</v>
      </c>
      <c r="D55" s="189"/>
      <c r="E55" s="34"/>
      <c r="F55" s="34"/>
      <c r="G55" s="34"/>
      <c r="H55" s="34"/>
    </row>
    <row r="56" spans="3:8" x14ac:dyDescent="0.4">
      <c r="C56" s="188">
        <f t="shared" si="0"/>
        <v>50</v>
      </c>
      <c r="D56" s="189"/>
      <c r="E56" s="34"/>
      <c r="F56" s="34"/>
      <c r="G56" s="34"/>
      <c r="H56" s="34"/>
    </row>
    <row r="57" spans="3:8" x14ac:dyDescent="0.4">
      <c r="C57" s="188">
        <f t="shared" si="0"/>
        <v>51</v>
      </c>
      <c r="D57" s="189"/>
      <c r="E57" s="34"/>
      <c r="F57" s="34"/>
      <c r="G57" s="34"/>
      <c r="H57" s="34"/>
    </row>
    <row r="58" spans="3:8" x14ac:dyDescent="0.4">
      <c r="C58" s="188">
        <f t="shared" si="0"/>
        <v>52</v>
      </c>
      <c r="D58" s="189"/>
      <c r="E58" s="34"/>
      <c r="F58" s="34"/>
      <c r="G58" s="34"/>
      <c r="H58" s="34"/>
    </row>
    <row r="59" spans="3:8" x14ac:dyDescent="0.4">
      <c r="C59" s="188">
        <f t="shared" si="0"/>
        <v>53</v>
      </c>
      <c r="D59" s="189"/>
      <c r="E59" s="34"/>
      <c r="F59" s="34"/>
      <c r="G59" s="34"/>
      <c r="H59" s="34"/>
    </row>
    <row r="60" spans="3:8" x14ac:dyDescent="0.4">
      <c r="C60" s="188">
        <f t="shared" si="0"/>
        <v>54</v>
      </c>
      <c r="D60" s="189"/>
      <c r="E60" s="34"/>
      <c r="F60" s="34"/>
      <c r="G60" s="34"/>
      <c r="H60" s="34"/>
    </row>
    <row r="61" spans="3:8" x14ac:dyDescent="0.4">
      <c r="C61" s="188">
        <f t="shared" si="0"/>
        <v>55</v>
      </c>
      <c r="D61" s="189"/>
      <c r="E61" s="34"/>
      <c r="F61" s="34"/>
      <c r="G61" s="34"/>
      <c r="H61" s="34"/>
    </row>
    <row r="62" spans="3:8" x14ac:dyDescent="0.4">
      <c r="C62" s="188">
        <f t="shared" si="0"/>
        <v>56</v>
      </c>
      <c r="D62" s="189"/>
      <c r="E62" s="34"/>
      <c r="F62" s="34"/>
      <c r="G62" s="34"/>
      <c r="H62" s="34"/>
    </row>
    <row r="63" spans="3:8" x14ac:dyDescent="0.4">
      <c r="C63" s="188">
        <f t="shared" si="0"/>
        <v>57</v>
      </c>
      <c r="D63" s="189"/>
      <c r="E63" s="34"/>
      <c r="F63" s="34"/>
      <c r="G63" s="34"/>
      <c r="H63" s="34"/>
    </row>
    <row r="64" spans="3:8" x14ac:dyDescent="0.4">
      <c r="C64" s="188">
        <f t="shared" si="0"/>
        <v>58</v>
      </c>
      <c r="D64" s="189"/>
      <c r="E64" s="34"/>
      <c r="F64" s="34"/>
      <c r="G64" s="34"/>
      <c r="H64" s="34"/>
    </row>
    <row r="65" spans="3:8" x14ac:dyDescent="0.4">
      <c r="C65" s="188">
        <f t="shared" si="0"/>
        <v>59</v>
      </c>
      <c r="D65" s="189"/>
      <c r="E65" s="34"/>
      <c r="F65" s="34"/>
      <c r="G65" s="34"/>
      <c r="H65" s="34"/>
    </row>
    <row r="66" spans="3:8" x14ac:dyDescent="0.4">
      <c r="C66" s="188">
        <f t="shared" si="0"/>
        <v>60</v>
      </c>
      <c r="D66" s="189"/>
      <c r="E66" s="34"/>
      <c r="F66" s="34"/>
      <c r="G66" s="34"/>
      <c r="H66" s="34"/>
    </row>
    <row r="67" spans="3:8" x14ac:dyDescent="0.4">
      <c r="C67" s="188">
        <f t="shared" si="0"/>
        <v>61</v>
      </c>
      <c r="D67" s="189"/>
      <c r="E67" s="34"/>
      <c r="F67" s="34"/>
      <c r="G67" s="34"/>
      <c r="H67" s="34"/>
    </row>
    <row r="68" spans="3:8" x14ac:dyDescent="0.4">
      <c r="C68" s="188">
        <f t="shared" si="0"/>
        <v>62</v>
      </c>
      <c r="D68" s="189"/>
      <c r="E68" s="34"/>
      <c r="F68" s="34"/>
      <c r="G68" s="34"/>
      <c r="H68" s="34"/>
    </row>
    <row r="69" spans="3:8" x14ac:dyDescent="0.4">
      <c r="C69" s="188">
        <f t="shared" si="0"/>
        <v>63</v>
      </c>
      <c r="D69" s="189"/>
      <c r="E69" s="34"/>
      <c r="F69" s="34"/>
      <c r="G69" s="34"/>
      <c r="H69" s="34"/>
    </row>
    <row r="70" spans="3:8" x14ac:dyDescent="0.4">
      <c r="C70" s="188">
        <f t="shared" si="0"/>
        <v>64</v>
      </c>
      <c r="D70" s="189"/>
      <c r="E70" s="34"/>
      <c r="F70" s="34"/>
      <c r="G70" s="34"/>
      <c r="H70" s="34"/>
    </row>
    <row r="71" spans="3:8" x14ac:dyDescent="0.4">
      <c r="C71" s="188">
        <f t="shared" ref="C71:C134" si="1">ROW()-6</f>
        <v>65</v>
      </c>
      <c r="D71" s="189"/>
      <c r="E71" s="34"/>
      <c r="F71" s="34"/>
      <c r="G71" s="34"/>
      <c r="H71" s="34"/>
    </row>
    <row r="72" spans="3:8" x14ac:dyDescent="0.4">
      <c r="C72" s="188">
        <f t="shared" si="1"/>
        <v>66</v>
      </c>
      <c r="D72" s="189"/>
      <c r="E72" s="34"/>
      <c r="F72" s="34"/>
      <c r="G72" s="34"/>
      <c r="H72" s="34"/>
    </row>
    <row r="73" spans="3:8" x14ac:dyDescent="0.4">
      <c r="C73" s="188">
        <f t="shared" si="1"/>
        <v>67</v>
      </c>
      <c r="D73" s="189"/>
      <c r="E73" s="34"/>
      <c r="F73" s="34"/>
      <c r="G73" s="34"/>
      <c r="H73" s="34"/>
    </row>
    <row r="74" spans="3:8" x14ac:dyDescent="0.4">
      <c r="C74" s="188">
        <f t="shared" si="1"/>
        <v>68</v>
      </c>
      <c r="D74" s="189"/>
      <c r="E74" s="34"/>
      <c r="F74" s="34"/>
      <c r="G74" s="34"/>
      <c r="H74" s="34"/>
    </row>
    <row r="75" spans="3:8" x14ac:dyDescent="0.4">
      <c r="C75" s="188">
        <f t="shared" si="1"/>
        <v>69</v>
      </c>
      <c r="D75" s="189"/>
      <c r="E75" s="34"/>
      <c r="F75" s="34"/>
      <c r="G75" s="34"/>
      <c r="H75" s="34"/>
    </row>
    <row r="76" spans="3:8" x14ac:dyDescent="0.4">
      <c r="C76" s="188">
        <f t="shared" si="1"/>
        <v>70</v>
      </c>
      <c r="D76" s="189"/>
      <c r="E76" s="34"/>
      <c r="F76" s="34"/>
      <c r="G76" s="34"/>
      <c r="H76" s="34"/>
    </row>
    <row r="77" spans="3:8" x14ac:dyDescent="0.4">
      <c r="C77" s="188">
        <f t="shared" si="1"/>
        <v>71</v>
      </c>
      <c r="D77" s="189"/>
      <c r="E77" s="34"/>
      <c r="F77" s="34"/>
      <c r="G77" s="34"/>
      <c r="H77" s="34"/>
    </row>
    <row r="78" spans="3:8" x14ac:dyDescent="0.4">
      <c r="C78" s="188">
        <f t="shared" si="1"/>
        <v>72</v>
      </c>
      <c r="D78" s="189"/>
      <c r="E78" s="34"/>
      <c r="F78" s="34"/>
      <c r="G78" s="34"/>
      <c r="H78" s="34"/>
    </row>
    <row r="79" spans="3:8" x14ac:dyDescent="0.4">
      <c r="C79" s="188">
        <f t="shared" si="1"/>
        <v>73</v>
      </c>
      <c r="D79" s="189"/>
      <c r="E79" s="34"/>
      <c r="F79" s="34"/>
      <c r="G79" s="34"/>
      <c r="H79" s="34"/>
    </row>
    <row r="80" spans="3:8" x14ac:dyDescent="0.4">
      <c r="C80" s="188">
        <f t="shared" si="1"/>
        <v>74</v>
      </c>
      <c r="D80" s="189"/>
      <c r="E80" s="34"/>
      <c r="F80" s="34"/>
      <c r="G80" s="34"/>
      <c r="H80" s="34"/>
    </row>
    <row r="81" spans="3:8" x14ac:dyDescent="0.4">
      <c r="C81" s="188">
        <f t="shared" si="1"/>
        <v>75</v>
      </c>
      <c r="D81" s="189"/>
      <c r="E81" s="34"/>
      <c r="F81" s="34"/>
      <c r="G81" s="34"/>
      <c r="H81" s="34"/>
    </row>
    <row r="82" spans="3:8" x14ac:dyDescent="0.4">
      <c r="C82" s="188">
        <f t="shared" si="1"/>
        <v>76</v>
      </c>
      <c r="D82" s="189"/>
      <c r="E82" s="34"/>
      <c r="F82" s="34"/>
      <c r="G82" s="34"/>
      <c r="H82" s="34"/>
    </row>
    <row r="83" spans="3:8" x14ac:dyDescent="0.4">
      <c r="C83" s="188">
        <f t="shared" si="1"/>
        <v>77</v>
      </c>
      <c r="D83" s="189"/>
      <c r="E83" s="34"/>
      <c r="F83" s="34"/>
      <c r="G83" s="34"/>
      <c r="H83" s="34"/>
    </row>
    <row r="84" spans="3:8" x14ac:dyDescent="0.4">
      <c r="C84" s="188">
        <f t="shared" si="1"/>
        <v>78</v>
      </c>
      <c r="D84" s="189"/>
      <c r="E84" s="34"/>
      <c r="F84" s="34"/>
      <c r="G84" s="34"/>
      <c r="H84" s="34"/>
    </row>
    <row r="85" spans="3:8" x14ac:dyDescent="0.4">
      <c r="C85" s="188">
        <f t="shared" si="1"/>
        <v>79</v>
      </c>
      <c r="D85" s="189"/>
      <c r="E85" s="34"/>
      <c r="F85" s="34"/>
      <c r="G85" s="34"/>
      <c r="H85" s="34"/>
    </row>
    <row r="86" spans="3:8" x14ac:dyDescent="0.4">
      <c r="C86" s="188">
        <f t="shared" si="1"/>
        <v>80</v>
      </c>
      <c r="D86" s="189"/>
      <c r="E86" s="34"/>
      <c r="F86" s="34"/>
      <c r="G86" s="34"/>
      <c r="H86" s="34"/>
    </row>
    <row r="87" spans="3:8" x14ac:dyDescent="0.4">
      <c r="C87" s="188">
        <f t="shared" si="1"/>
        <v>81</v>
      </c>
      <c r="D87" s="189"/>
      <c r="E87" s="34"/>
      <c r="F87" s="34"/>
      <c r="G87" s="34"/>
      <c r="H87" s="34"/>
    </row>
    <row r="88" spans="3:8" x14ac:dyDescent="0.4">
      <c r="C88" s="188">
        <f t="shared" si="1"/>
        <v>82</v>
      </c>
      <c r="D88" s="189"/>
      <c r="E88" s="34"/>
      <c r="F88" s="34"/>
      <c r="G88" s="34"/>
      <c r="H88" s="34"/>
    </row>
    <row r="89" spans="3:8" x14ac:dyDescent="0.4">
      <c r="C89" s="188">
        <f t="shared" si="1"/>
        <v>83</v>
      </c>
      <c r="D89" s="189"/>
      <c r="E89" s="34"/>
      <c r="F89" s="34"/>
      <c r="G89" s="34"/>
      <c r="H89" s="34"/>
    </row>
    <row r="90" spans="3:8" x14ac:dyDescent="0.4">
      <c r="C90" s="188">
        <f t="shared" si="1"/>
        <v>84</v>
      </c>
      <c r="D90" s="189"/>
      <c r="E90" s="34"/>
      <c r="F90" s="34"/>
      <c r="G90" s="34"/>
      <c r="H90" s="34"/>
    </row>
    <row r="91" spans="3:8" x14ac:dyDescent="0.4">
      <c r="C91" s="188">
        <f t="shared" si="1"/>
        <v>85</v>
      </c>
      <c r="D91" s="189"/>
      <c r="E91" s="34"/>
      <c r="F91" s="34"/>
      <c r="G91" s="34"/>
      <c r="H91" s="34"/>
    </row>
    <row r="92" spans="3:8" x14ac:dyDescent="0.4">
      <c r="C92" s="188">
        <f t="shared" si="1"/>
        <v>86</v>
      </c>
      <c r="D92" s="189"/>
      <c r="E92" s="34"/>
      <c r="F92" s="34"/>
      <c r="G92" s="34"/>
      <c r="H92" s="34"/>
    </row>
    <row r="93" spans="3:8" x14ac:dyDescent="0.4">
      <c r="C93" s="188">
        <f t="shared" si="1"/>
        <v>87</v>
      </c>
      <c r="D93" s="189"/>
      <c r="E93" s="190"/>
      <c r="F93" s="34"/>
      <c r="G93" s="34"/>
      <c r="H93" s="34"/>
    </row>
    <row r="94" spans="3:8" x14ac:dyDescent="0.4">
      <c r="C94" s="188">
        <f t="shared" si="1"/>
        <v>88</v>
      </c>
      <c r="D94" s="189"/>
      <c r="E94" s="34"/>
      <c r="F94" s="34"/>
      <c r="G94" s="34"/>
      <c r="H94" s="34"/>
    </row>
    <row r="95" spans="3:8" x14ac:dyDescent="0.4">
      <c r="C95" s="188">
        <f t="shared" si="1"/>
        <v>89</v>
      </c>
      <c r="D95" s="189"/>
      <c r="E95" s="34"/>
      <c r="F95" s="34"/>
      <c r="G95" s="34"/>
      <c r="H95" s="34"/>
    </row>
    <row r="96" spans="3:8" x14ac:dyDescent="0.4">
      <c r="C96" s="188">
        <f t="shared" si="1"/>
        <v>90</v>
      </c>
      <c r="D96" s="189"/>
      <c r="E96" s="34"/>
      <c r="F96" s="34"/>
      <c r="G96" s="34"/>
      <c r="H96" s="34"/>
    </row>
    <row r="97" spans="3:8" x14ac:dyDescent="0.4">
      <c r="C97" s="188">
        <f t="shared" si="1"/>
        <v>91</v>
      </c>
      <c r="D97" s="189"/>
      <c r="E97" s="34"/>
      <c r="F97" s="34"/>
      <c r="G97" s="34"/>
      <c r="H97" s="34"/>
    </row>
    <row r="98" spans="3:8" x14ac:dyDescent="0.4">
      <c r="C98" s="188">
        <f t="shared" si="1"/>
        <v>92</v>
      </c>
      <c r="D98" s="189"/>
      <c r="E98" s="34"/>
      <c r="F98" s="34"/>
      <c r="G98" s="34"/>
      <c r="H98" s="34"/>
    </row>
    <row r="99" spans="3:8" x14ac:dyDescent="0.4">
      <c r="C99" s="188">
        <f t="shared" si="1"/>
        <v>93</v>
      </c>
      <c r="D99" s="189"/>
      <c r="E99" s="34"/>
      <c r="F99" s="34"/>
      <c r="G99" s="34"/>
      <c r="H99" s="34"/>
    </row>
    <row r="100" spans="3:8" x14ac:dyDescent="0.4">
      <c r="C100" s="188">
        <f t="shared" si="1"/>
        <v>94</v>
      </c>
      <c r="D100" s="189"/>
      <c r="E100" s="34"/>
      <c r="F100" s="34"/>
      <c r="G100" s="34"/>
      <c r="H100" s="34"/>
    </row>
    <row r="101" spans="3:8" x14ac:dyDescent="0.4">
      <c r="C101" s="188">
        <f t="shared" si="1"/>
        <v>95</v>
      </c>
      <c r="D101" s="189"/>
      <c r="E101" s="34"/>
      <c r="F101" s="34"/>
      <c r="G101" s="34"/>
      <c r="H101" s="34"/>
    </row>
    <row r="102" spans="3:8" x14ac:dyDescent="0.4">
      <c r="C102" s="188">
        <f t="shared" si="1"/>
        <v>96</v>
      </c>
      <c r="D102" s="189"/>
      <c r="E102" s="34"/>
      <c r="F102" s="34"/>
      <c r="G102" s="34"/>
      <c r="H102" s="34"/>
    </row>
    <row r="103" spans="3:8" x14ac:dyDescent="0.4">
      <c r="C103" s="188">
        <f t="shared" si="1"/>
        <v>97</v>
      </c>
      <c r="D103" s="189"/>
      <c r="E103" s="34"/>
      <c r="F103" s="34"/>
      <c r="G103" s="34"/>
      <c r="H103" s="34"/>
    </row>
    <row r="104" spans="3:8" x14ac:dyDescent="0.4">
      <c r="C104" s="188">
        <f t="shared" si="1"/>
        <v>98</v>
      </c>
      <c r="D104" s="189"/>
      <c r="E104" s="34"/>
      <c r="F104" s="34"/>
      <c r="G104" s="34"/>
      <c r="H104" s="34"/>
    </row>
    <row r="105" spans="3:8" x14ac:dyDescent="0.4">
      <c r="C105" s="188">
        <f t="shared" si="1"/>
        <v>99</v>
      </c>
      <c r="D105" s="189"/>
      <c r="E105" s="34"/>
      <c r="F105" s="34"/>
      <c r="G105" s="34"/>
      <c r="H105" s="34"/>
    </row>
    <row r="106" spans="3:8" x14ac:dyDescent="0.4">
      <c r="C106" s="188">
        <f t="shared" si="1"/>
        <v>100</v>
      </c>
      <c r="D106" s="189"/>
      <c r="E106" s="34"/>
      <c r="F106" s="34"/>
      <c r="G106" s="34"/>
      <c r="H106" s="34"/>
    </row>
    <row r="107" spans="3:8" x14ac:dyDescent="0.4">
      <c r="C107" s="188">
        <f t="shared" si="1"/>
        <v>101</v>
      </c>
      <c r="D107" s="189"/>
      <c r="E107" s="34"/>
      <c r="F107" s="34"/>
      <c r="G107" s="34"/>
      <c r="H107" s="34"/>
    </row>
    <row r="108" spans="3:8" x14ac:dyDescent="0.4">
      <c r="C108" s="188">
        <f t="shared" si="1"/>
        <v>102</v>
      </c>
      <c r="D108" s="189"/>
      <c r="E108" s="34"/>
      <c r="F108" s="34"/>
      <c r="G108" s="34"/>
      <c r="H108" s="34"/>
    </row>
    <row r="109" spans="3:8" x14ac:dyDescent="0.4">
      <c r="C109" s="188">
        <f t="shared" si="1"/>
        <v>103</v>
      </c>
      <c r="D109" s="189"/>
      <c r="E109" s="34"/>
      <c r="F109" s="34"/>
      <c r="G109" s="34"/>
      <c r="H109" s="34"/>
    </row>
    <row r="110" spans="3:8" x14ac:dyDescent="0.4">
      <c r="C110" s="188">
        <f t="shared" si="1"/>
        <v>104</v>
      </c>
      <c r="D110" s="189"/>
      <c r="E110" s="34"/>
      <c r="F110" s="34"/>
      <c r="G110" s="34"/>
      <c r="H110" s="34"/>
    </row>
    <row r="111" spans="3:8" x14ac:dyDescent="0.4">
      <c r="C111" s="188">
        <f t="shared" si="1"/>
        <v>105</v>
      </c>
      <c r="D111" s="189"/>
      <c r="E111" s="34"/>
      <c r="F111" s="34"/>
      <c r="G111" s="34"/>
      <c r="H111" s="34"/>
    </row>
    <row r="112" spans="3:8" x14ac:dyDescent="0.4">
      <c r="C112" s="188">
        <f t="shared" si="1"/>
        <v>106</v>
      </c>
      <c r="D112" s="189"/>
      <c r="E112" s="34"/>
      <c r="F112" s="34"/>
      <c r="G112" s="34"/>
      <c r="H112" s="34"/>
    </row>
    <row r="113" spans="3:8" x14ac:dyDescent="0.4">
      <c r="C113" s="188">
        <f t="shared" si="1"/>
        <v>107</v>
      </c>
      <c r="D113" s="189"/>
      <c r="E113" s="34"/>
      <c r="F113" s="34"/>
      <c r="G113" s="34"/>
      <c r="H113" s="34"/>
    </row>
    <row r="114" spans="3:8" x14ac:dyDescent="0.4">
      <c r="C114" s="188">
        <f t="shared" si="1"/>
        <v>108</v>
      </c>
      <c r="D114" s="189"/>
      <c r="E114" s="34"/>
      <c r="F114" s="34"/>
      <c r="G114" s="34"/>
      <c r="H114" s="34"/>
    </row>
    <row r="115" spans="3:8" x14ac:dyDescent="0.4">
      <c r="C115" s="188">
        <f t="shared" si="1"/>
        <v>109</v>
      </c>
      <c r="D115" s="189"/>
      <c r="E115" s="34"/>
      <c r="F115" s="34"/>
      <c r="G115" s="34"/>
      <c r="H115" s="34"/>
    </row>
    <row r="116" spans="3:8" x14ac:dyDescent="0.4">
      <c r="C116" s="188">
        <f t="shared" si="1"/>
        <v>110</v>
      </c>
      <c r="D116" s="189"/>
      <c r="E116" s="34"/>
      <c r="F116" s="34"/>
      <c r="G116" s="34"/>
      <c r="H116" s="34"/>
    </row>
    <row r="117" spans="3:8" x14ac:dyDescent="0.4">
      <c r="C117" s="188">
        <f t="shared" si="1"/>
        <v>111</v>
      </c>
      <c r="D117" s="189"/>
      <c r="E117" s="34"/>
      <c r="F117" s="34"/>
      <c r="G117" s="34"/>
      <c r="H117" s="34"/>
    </row>
    <row r="118" spans="3:8" x14ac:dyDescent="0.4">
      <c r="C118" s="188">
        <f t="shared" si="1"/>
        <v>112</v>
      </c>
      <c r="D118" s="189"/>
      <c r="E118" s="34"/>
      <c r="F118" s="34"/>
      <c r="G118" s="34"/>
      <c r="H118" s="34"/>
    </row>
    <row r="119" spans="3:8" x14ac:dyDescent="0.4">
      <c r="C119" s="188">
        <f t="shared" si="1"/>
        <v>113</v>
      </c>
      <c r="D119" s="189"/>
      <c r="E119" s="34"/>
      <c r="F119" s="34"/>
      <c r="G119" s="34"/>
      <c r="H119" s="34"/>
    </row>
    <row r="120" spans="3:8" x14ac:dyDescent="0.4">
      <c r="C120" s="188">
        <f t="shared" si="1"/>
        <v>114</v>
      </c>
      <c r="D120" s="189"/>
      <c r="E120" s="34"/>
      <c r="F120" s="34"/>
      <c r="G120" s="34"/>
      <c r="H120" s="34"/>
    </row>
    <row r="121" spans="3:8" x14ac:dyDescent="0.4">
      <c r="C121" s="188">
        <f t="shared" si="1"/>
        <v>115</v>
      </c>
      <c r="D121" s="189"/>
      <c r="E121" s="34"/>
      <c r="F121" s="34"/>
      <c r="G121" s="34"/>
      <c r="H121" s="34"/>
    </row>
    <row r="122" spans="3:8" x14ac:dyDescent="0.4">
      <c r="C122" s="188">
        <f t="shared" si="1"/>
        <v>116</v>
      </c>
      <c r="D122" s="189"/>
      <c r="E122" s="34"/>
      <c r="F122" s="34"/>
      <c r="G122" s="34"/>
      <c r="H122" s="34"/>
    </row>
    <row r="123" spans="3:8" x14ac:dyDescent="0.4">
      <c r="C123" s="188">
        <f t="shared" si="1"/>
        <v>117</v>
      </c>
      <c r="D123" s="189"/>
      <c r="E123" s="34"/>
      <c r="F123" s="34"/>
      <c r="G123" s="34"/>
      <c r="H123" s="34"/>
    </row>
    <row r="124" spans="3:8" x14ac:dyDescent="0.4">
      <c r="C124" s="188">
        <f t="shared" si="1"/>
        <v>118</v>
      </c>
      <c r="D124" s="189"/>
      <c r="E124" s="34"/>
      <c r="F124" s="34"/>
      <c r="G124" s="34"/>
      <c r="H124" s="34"/>
    </row>
    <row r="125" spans="3:8" x14ac:dyDescent="0.4">
      <c r="C125" s="188">
        <f t="shared" si="1"/>
        <v>119</v>
      </c>
      <c r="D125" s="189"/>
      <c r="E125" s="34"/>
      <c r="F125" s="34"/>
      <c r="G125" s="34"/>
      <c r="H125" s="34"/>
    </row>
    <row r="126" spans="3:8" x14ac:dyDescent="0.4">
      <c r="C126" s="188">
        <f t="shared" si="1"/>
        <v>120</v>
      </c>
      <c r="D126" s="189"/>
      <c r="E126" s="34"/>
      <c r="F126" s="34"/>
      <c r="G126" s="34"/>
      <c r="H126" s="34"/>
    </row>
    <row r="127" spans="3:8" x14ac:dyDescent="0.4">
      <c r="C127" s="188">
        <f t="shared" si="1"/>
        <v>121</v>
      </c>
      <c r="D127" s="189"/>
      <c r="E127" s="34"/>
      <c r="F127" s="34"/>
      <c r="G127" s="34"/>
      <c r="H127" s="34"/>
    </row>
    <row r="128" spans="3:8" x14ac:dyDescent="0.4">
      <c r="C128" s="188">
        <f t="shared" si="1"/>
        <v>122</v>
      </c>
      <c r="D128" s="189"/>
      <c r="E128" s="34"/>
      <c r="F128" s="34"/>
      <c r="G128" s="34"/>
      <c r="H128" s="34"/>
    </row>
    <row r="129" spans="3:8" x14ac:dyDescent="0.4">
      <c r="C129" s="188">
        <f t="shared" si="1"/>
        <v>123</v>
      </c>
      <c r="D129" s="189"/>
      <c r="E129" s="34"/>
      <c r="F129" s="34"/>
      <c r="G129" s="34"/>
      <c r="H129" s="34"/>
    </row>
    <row r="130" spans="3:8" x14ac:dyDescent="0.4">
      <c r="C130" s="188">
        <f t="shared" si="1"/>
        <v>124</v>
      </c>
      <c r="D130" s="189"/>
      <c r="E130" s="34"/>
      <c r="F130" s="34"/>
      <c r="G130" s="34"/>
      <c r="H130" s="34"/>
    </row>
    <row r="131" spans="3:8" x14ac:dyDescent="0.4">
      <c r="C131" s="188">
        <f t="shared" si="1"/>
        <v>125</v>
      </c>
      <c r="D131" s="189"/>
      <c r="E131" s="34"/>
      <c r="F131" s="34"/>
      <c r="G131" s="34"/>
      <c r="H131" s="34"/>
    </row>
    <row r="132" spans="3:8" x14ac:dyDescent="0.4">
      <c r="C132" s="188">
        <f t="shared" si="1"/>
        <v>126</v>
      </c>
      <c r="D132" s="189"/>
      <c r="E132" s="34"/>
      <c r="F132" s="34"/>
      <c r="G132" s="34"/>
      <c r="H132" s="34"/>
    </row>
    <row r="133" spans="3:8" x14ac:dyDescent="0.4">
      <c r="C133" s="188">
        <f t="shared" si="1"/>
        <v>127</v>
      </c>
      <c r="D133" s="189"/>
      <c r="E133" s="34"/>
      <c r="F133" s="34"/>
      <c r="G133" s="34"/>
      <c r="H133" s="34"/>
    </row>
    <row r="134" spans="3:8" x14ac:dyDescent="0.4">
      <c r="C134" s="188">
        <f t="shared" si="1"/>
        <v>128</v>
      </c>
      <c r="D134" s="189"/>
      <c r="E134" s="34"/>
      <c r="F134" s="34"/>
      <c r="G134" s="34"/>
      <c r="H134" s="34"/>
    </row>
    <row r="135" spans="3:8" x14ac:dyDescent="0.4">
      <c r="C135" s="188">
        <f t="shared" ref="C135:C198" si="2">ROW()-6</f>
        <v>129</v>
      </c>
      <c r="D135" s="189"/>
      <c r="E135" s="34"/>
      <c r="F135" s="34"/>
      <c r="G135" s="34"/>
      <c r="H135" s="34"/>
    </row>
    <row r="136" spans="3:8" x14ac:dyDescent="0.4">
      <c r="C136" s="188">
        <f t="shared" si="2"/>
        <v>130</v>
      </c>
      <c r="D136" s="189"/>
      <c r="E136" s="34"/>
      <c r="F136" s="34"/>
      <c r="G136" s="34"/>
      <c r="H136" s="34"/>
    </row>
    <row r="137" spans="3:8" x14ac:dyDescent="0.4">
      <c r="C137" s="188">
        <f t="shared" si="2"/>
        <v>131</v>
      </c>
      <c r="D137" s="189"/>
      <c r="E137" s="34"/>
      <c r="F137" s="34"/>
      <c r="G137" s="34"/>
      <c r="H137" s="34"/>
    </row>
    <row r="138" spans="3:8" x14ac:dyDescent="0.4">
      <c r="C138" s="188">
        <f t="shared" si="2"/>
        <v>132</v>
      </c>
      <c r="D138" s="189"/>
      <c r="E138" s="34"/>
      <c r="F138" s="34"/>
      <c r="G138" s="34"/>
      <c r="H138" s="34"/>
    </row>
    <row r="139" spans="3:8" x14ac:dyDescent="0.4">
      <c r="C139" s="188">
        <f t="shared" si="2"/>
        <v>133</v>
      </c>
      <c r="D139" s="189"/>
      <c r="E139" s="34"/>
      <c r="F139" s="34"/>
      <c r="G139" s="34"/>
      <c r="H139" s="34"/>
    </row>
    <row r="140" spans="3:8" x14ac:dyDescent="0.4">
      <c r="C140" s="188">
        <f t="shared" si="2"/>
        <v>134</v>
      </c>
      <c r="D140" s="189"/>
      <c r="E140" s="34"/>
      <c r="F140" s="34"/>
      <c r="G140" s="34"/>
      <c r="H140" s="34"/>
    </row>
    <row r="141" spans="3:8" x14ac:dyDescent="0.4">
      <c r="C141" s="188">
        <f t="shared" si="2"/>
        <v>135</v>
      </c>
      <c r="D141" s="189"/>
      <c r="E141" s="34"/>
      <c r="F141" s="34"/>
      <c r="G141" s="34"/>
      <c r="H141" s="34"/>
    </row>
    <row r="142" spans="3:8" x14ac:dyDescent="0.4">
      <c r="C142" s="188">
        <f t="shared" si="2"/>
        <v>136</v>
      </c>
      <c r="D142" s="189"/>
      <c r="E142" s="34"/>
      <c r="F142" s="34"/>
      <c r="G142" s="34"/>
      <c r="H142" s="34"/>
    </row>
    <row r="143" spans="3:8" x14ac:dyDescent="0.4">
      <c r="C143" s="188">
        <f t="shared" si="2"/>
        <v>137</v>
      </c>
      <c r="D143" s="189"/>
      <c r="E143" s="34"/>
      <c r="F143" s="34"/>
      <c r="G143" s="34"/>
      <c r="H143" s="34"/>
    </row>
    <row r="144" spans="3:8" x14ac:dyDescent="0.4">
      <c r="C144" s="188">
        <f t="shared" si="2"/>
        <v>138</v>
      </c>
      <c r="D144" s="189"/>
      <c r="E144" s="34"/>
      <c r="F144" s="34"/>
      <c r="G144" s="34"/>
      <c r="H144" s="34"/>
    </row>
    <row r="145" spans="3:8" x14ac:dyDescent="0.4">
      <c r="C145" s="188">
        <f t="shared" si="2"/>
        <v>139</v>
      </c>
      <c r="D145" s="189"/>
      <c r="E145" s="34"/>
      <c r="F145" s="34"/>
      <c r="G145" s="34"/>
      <c r="H145" s="34"/>
    </row>
    <row r="146" spans="3:8" x14ac:dyDescent="0.4">
      <c r="C146" s="188">
        <f t="shared" si="2"/>
        <v>140</v>
      </c>
      <c r="D146" s="189"/>
      <c r="E146" s="34"/>
      <c r="F146" s="34"/>
      <c r="G146" s="34"/>
      <c r="H146" s="34"/>
    </row>
    <row r="147" spans="3:8" x14ac:dyDescent="0.4">
      <c r="C147" s="188">
        <f t="shared" si="2"/>
        <v>141</v>
      </c>
      <c r="D147" s="189"/>
      <c r="E147" s="34"/>
      <c r="F147" s="34"/>
      <c r="G147" s="34"/>
      <c r="H147" s="34"/>
    </row>
    <row r="148" spans="3:8" x14ac:dyDescent="0.4">
      <c r="C148" s="188">
        <f t="shared" si="2"/>
        <v>142</v>
      </c>
      <c r="D148" s="13"/>
      <c r="E148" s="13"/>
      <c r="F148" s="34"/>
      <c r="G148" s="15"/>
      <c r="H148" s="16"/>
    </row>
    <row r="149" spans="3:8" x14ac:dyDescent="0.4">
      <c r="C149" s="188">
        <f t="shared" si="2"/>
        <v>143</v>
      </c>
      <c r="D149" s="13"/>
      <c r="E149" s="13"/>
      <c r="F149" s="34"/>
      <c r="G149" s="15"/>
      <c r="H149" s="16"/>
    </row>
    <row r="150" spans="3:8" x14ac:dyDescent="0.4">
      <c r="C150" s="188">
        <f t="shared" si="2"/>
        <v>144</v>
      </c>
      <c r="D150" s="13"/>
      <c r="E150" s="13"/>
      <c r="F150" s="34"/>
      <c r="G150" s="15"/>
      <c r="H150" s="16"/>
    </row>
    <row r="151" spans="3:8" x14ac:dyDescent="0.4">
      <c r="C151" s="188">
        <f t="shared" si="2"/>
        <v>145</v>
      </c>
      <c r="D151" s="13"/>
      <c r="E151" s="13"/>
      <c r="F151" s="34"/>
      <c r="G151" s="15"/>
      <c r="H151" s="16"/>
    </row>
    <row r="152" spans="3:8" x14ac:dyDescent="0.4">
      <c r="C152" s="188">
        <f t="shared" si="2"/>
        <v>146</v>
      </c>
      <c r="D152" s="13"/>
      <c r="E152" s="13"/>
      <c r="F152" s="34"/>
      <c r="G152" s="15"/>
      <c r="H152" s="16"/>
    </row>
    <row r="153" spans="3:8" x14ac:dyDescent="0.4">
      <c r="C153" s="188">
        <f t="shared" si="2"/>
        <v>147</v>
      </c>
      <c r="D153" s="13"/>
      <c r="E153" s="13"/>
      <c r="F153" s="34"/>
      <c r="G153" s="15"/>
      <c r="H153" s="16"/>
    </row>
    <row r="154" spans="3:8" x14ac:dyDescent="0.4">
      <c r="C154" s="188">
        <f t="shared" si="2"/>
        <v>148</v>
      </c>
      <c r="D154" s="13"/>
      <c r="E154" s="13"/>
      <c r="F154" s="34"/>
      <c r="G154" s="15"/>
      <c r="H154" s="16"/>
    </row>
    <row r="155" spans="3:8" x14ac:dyDescent="0.4">
      <c r="C155" s="188">
        <f t="shared" si="2"/>
        <v>149</v>
      </c>
      <c r="D155" s="13"/>
      <c r="E155" s="13"/>
      <c r="F155" s="34"/>
      <c r="G155" s="15"/>
      <c r="H155" s="16"/>
    </row>
    <row r="156" spans="3:8" x14ac:dyDescent="0.4">
      <c r="C156" s="188">
        <f t="shared" si="2"/>
        <v>150</v>
      </c>
      <c r="D156" s="13"/>
      <c r="E156" s="13"/>
      <c r="F156" s="34"/>
      <c r="G156" s="15"/>
      <c r="H156" s="16"/>
    </row>
    <row r="157" spans="3:8" x14ac:dyDescent="0.4">
      <c r="C157" s="188">
        <f t="shared" si="2"/>
        <v>151</v>
      </c>
      <c r="D157" s="13"/>
      <c r="E157" s="13"/>
      <c r="F157" s="34"/>
      <c r="G157" s="15"/>
      <c r="H157" s="16"/>
    </row>
    <row r="158" spans="3:8" x14ac:dyDescent="0.4">
      <c r="C158" s="188">
        <f t="shared" si="2"/>
        <v>152</v>
      </c>
      <c r="D158" s="13"/>
      <c r="E158" s="13"/>
      <c r="F158" s="34"/>
      <c r="G158" s="15"/>
      <c r="H158" s="16"/>
    </row>
    <row r="159" spans="3:8" x14ac:dyDescent="0.4">
      <c r="C159" s="188">
        <f t="shared" si="2"/>
        <v>153</v>
      </c>
      <c r="D159" s="13"/>
      <c r="E159" s="13"/>
      <c r="F159" s="34"/>
      <c r="G159" s="15"/>
      <c r="H159" s="16"/>
    </row>
    <row r="160" spans="3:8" x14ac:dyDescent="0.4">
      <c r="C160" s="188">
        <f t="shared" si="2"/>
        <v>154</v>
      </c>
      <c r="D160" s="17"/>
      <c r="E160" s="192"/>
      <c r="F160" s="34"/>
      <c r="G160" s="14"/>
      <c r="H160" s="13"/>
    </row>
    <row r="161" spans="3:8" ht="16.5" x14ac:dyDescent="0.4">
      <c r="C161" s="188">
        <f t="shared" si="2"/>
        <v>155</v>
      </c>
      <c r="D161" s="193"/>
      <c r="E161" s="17"/>
      <c r="F161" s="34"/>
      <c r="G161" s="14"/>
      <c r="H161" s="13"/>
    </row>
    <row r="162" spans="3:8" ht="16.5" x14ac:dyDescent="0.4">
      <c r="C162" s="188">
        <f t="shared" si="2"/>
        <v>156</v>
      </c>
      <c r="D162" s="193"/>
      <c r="E162" s="17"/>
      <c r="F162" s="34"/>
      <c r="G162" s="14"/>
      <c r="H162" s="13"/>
    </row>
    <row r="163" spans="3:8" ht="16.5" x14ac:dyDescent="0.4">
      <c r="C163" s="188">
        <f t="shared" si="2"/>
        <v>157</v>
      </c>
      <c r="D163" s="193"/>
      <c r="E163" s="17"/>
      <c r="F163" s="34"/>
      <c r="G163" s="14"/>
      <c r="H163" s="13"/>
    </row>
    <row r="164" spans="3:8" ht="16.5" x14ac:dyDescent="0.4">
      <c r="C164" s="188">
        <f t="shared" si="2"/>
        <v>158</v>
      </c>
      <c r="D164" s="193"/>
      <c r="E164" s="17"/>
      <c r="F164" s="34"/>
      <c r="G164" s="14"/>
      <c r="H164" s="13"/>
    </row>
    <row r="165" spans="3:8" ht="16.5" x14ac:dyDescent="0.4">
      <c r="C165" s="188">
        <f t="shared" si="2"/>
        <v>159</v>
      </c>
      <c r="D165" s="193"/>
      <c r="E165" s="17"/>
      <c r="F165" s="34"/>
      <c r="G165" s="14"/>
      <c r="H165" s="13"/>
    </row>
    <row r="166" spans="3:8" ht="16.5" x14ac:dyDescent="0.4">
      <c r="C166" s="188">
        <f t="shared" si="2"/>
        <v>160</v>
      </c>
      <c r="D166" s="193"/>
      <c r="E166" s="17"/>
      <c r="F166" s="34"/>
      <c r="G166" s="14"/>
      <c r="H166" s="13"/>
    </row>
    <row r="167" spans="3:8" ht="16.5" x14ac:dyDescent="0.4">
      <c r="C167" s="188">
        <f t="shared" si="2"/>
        <v>161</v>
      </c>
      <c r="D167" s="193"/>
      <c r="E167" s="17"/>
      <c r="F167" s="34"/>
      <c r="G167" s="14"/>
      <c r="H167" s="13"/>
    </row>
    <row r="168" spans="3:8" ht="16.5" x14ac:dyDescent="0.4">
      <c r="C168" s="188">
        <f t="shared" si="2"/>
        <v>162</v>
      </c>
      <c r="D168" s="193"/>
      <c r="E168" s="17"/>
      <c r="F168" s="34"/>
      <c r="G168" s="14"/>
      <c r="H168" s="13"/>
    </row>
    <row r="169" spans="3:8" x14ac:dyDescent="0.4">
      <c r="C169" s="188">
        <f t="shared" si="2"/>
        <v>163</v>
      </c>
      <c r="D169" s="17"/>
      <c r="E169" s="17"/>
      <c r="F169" s="34"/>
      <c r="G169" s="14"/>
      <c r="H169" s="13"/>
    </row>
    <row r="170" spans="3:8" x14ac:dyDescent="0.4">
      <c r="C170" s="188">
        <f t="shared" si="2"/>
        <v>164</v>
      </c>
      <c r="D170" s="17"/>
      <c r="E170" s="17"/>
      <c r="F170" s="34"/>
      <c r="G170" s="14"/>
      <c r="H170" s="13"/>
    </row>
    <row r="171" spans="3:8" x14ac:dyDescent="0.4">
      <c r="C171" s="188">
        <f t="shared" si="2"/>
        <v>165</v>
      </c>
      <c r="D171" s="17"/>
      <c r="E171" s="17"/>
      <c r="F171" s="34"/>
      <c r="G171" s="14"/>
      <c r="H171" s="13"/>
    </row>
    <row r="172" spans="3:8" x14ac:dyDescent="0.4">
      <c r="C172" s="188">
        <f t="shared" si="2"/>
        <v>166</v>
      </c>
      <c r="D172" s="17"/>
      <c r="E172" s="17"/>
      <c r="F172" s="34"/>
      <c r="G172" s="14"/>
      <c r="H172" s="13"/>
    </row>
    <row r="173" spans="3:8" x14ac:dyDescent="0.4">
      <c r="C173" s="188">
        <f t="shared" si="2"/>
        <v>167</v>
      </c>
      <c r="D173" s="17"/>
      <c r="E173" s="17"/>
      <c r="F173" s="34"/>
      <c r="G173" s="14"/>
      <c r="H173" s="13"/>
    </row>
    <row r="174" spans="3:8" x14ac:dyDescent="0.4">
      <c r="C174" s="188">
        <f t="shared" si="2"/>
        <v>168</v>
      </c>
      <c r="D174" s="13"/>
      <c r="E174" s="13"/>
      <c r="F174" s="34"/>
      <c r="G174" s="14"/>
      <c r="H174" s="13"/>
    </row>
    <row r="175" spans="3:8" x14ac:dyDescent="0.4">
      <c r="C175" s="188">
        <f t="shared" si="2"/>
        <v>169</v>
      </c>
      <c r="D175" s="13"/>
      <c r="E175" s="13"/>
      <c r="F175" s="34"/>
      <c r="G175" s="14"/>
      <c r="H175" s="13"/>
    </row>
    <row r="176" spans="3:8" x14ac:dyDescent="0.4">
      <c r="C176" s="188">
        <f t="shared" si="2"/>
        <v>170</v>
      </c>
      <c r="D176" s="13"/>
      <c r="E176" s="13"/>
      <c r="F176" s="34"/>
      <c r="G176" s="14"/>
      <c r="H176" s="13"/>
    </row>
    <row r="177" spans="3:8" x14ac:dyDescent="0.4">
      <c r="C177" s="188">
        <f t="shared" si="2"/>
        <v>171</v>
      </c>
      <c r="D177" s="13"/>
      <c r="E177" s="13"/>
      <c r="F177" s="34"/>
      <c r="G177" s="14"/>
      <c r="H177" s="13"/>
    </row>
    <row r="178" spans="3:8" x14ac:dyDescent="0.4">
      <c r="C178" s="188">
        <f t="shared" si="2"/>
        <v>172</v>
      </c>
      <c r="D178" s="13"/>
      <c r="E178" s="13"/>
      <c r="F178" s="34"/>
      <c r="G178" s="14"/>
      <c r="H178" s="13"/>
    </row>
    <row r="179" spans="3:8" x14ac:dyDescent="0.4">
      <c r="C179" s="188">
        <f t="shared" si="2"/>
        <v>173</v>
      </c>
      <c r="D179" s="13"/>
      <c r="E179" s="13"/>
      <c r="F179" s="34"/>
      <c r="G179" s="14"/>
      <c r="H179" s="13"/>
    </row>
    <row r="180" spans="3:8" x14ac:dyDescent="0.4">
      <c r="C180" s="188">
        <f t="shared" si="2"/>
        <v>174</v>
      </c>
      <c r="D180" s="13"/>
      <c r="E180" s="13"/>
      <c r="F180" s="34"/>
      <c r="G180" s="14"/>
      <c r="H180" s="13"/>
    </row>
    <row r="181" spans="3:8" x14ac:dyDescent="0.4">
      <c r="C181" s="188">
        <f t="shared" si="2"/>
        <v>175</v>
      </c>
      <c r="D181" s="13"/>
      <c r="E181" s="13"/>
      <c r="F181" s="34"/>
      <c r="G181" s="14"/>
      <c r="H181" s="13"/>
    </row>
    <row r="182" spans="3:8" x14ac:dyDescent="0.4">
      <c r="C182" s="188">
        <f t="shared" si="2"/>
        <v>176</v>
      </c>
      <c r="D182" s="13"/>
      <c r="E182" s="13"/>
      <c r="F182" s="34"/>
      <c r="G182" s="14"/>
      <c r="H182" s="13"/>
    </row>
    <row r="183" spans="3:8" x14ac:dyDescent="0.4">
      <c r="C183" s="188">
        <f t="shared" si="2"/>
        <v>177</v>
      </c>
      <c r="D183" s="13"/>
      <c r="E183" s="13"/>
      <c r="F183" s="34"/>
      <c r="G183" s="14"/>
      <c r="H183" s="13"/>
    </row>
    <row r="184" spans="3:8" x14ac:dyDescent="0.4">
      <c r="C184" s="188">
        <f t="shared" si="2"/>
        <v>178</v>
      </c>
      <c r="D184" s="13"/>
      <c r="E184" s="13"/>
      <c r="F184" s="34"/>
      <c r="G184" s="14"/>
      <c r="H184" s="13"/>
    </row>
    <row r="185" spans="3:8" x14ac:dyDescent="0.4">
      <c r="C185" s="188">
        <f t="shared" si="2"/>
        <v>179</v>
      </c>
      <c r="D185" s="13"/>
      <c r="E185" s="13"/>
      <c r="F185" s="34"/>
      <c r="G185" s="14"/>
      <c r="H185" s="13"/>
    </row>
    <row r="186" spans="3:8" x14ac:dyDescent="0.4">
      <c r="C186" s="188">
        <f t="shared" si="2"/>
        <v>180</v>
      </c>
      <c r="D186" s="13"/>
      <c r="E186" s="13"/>
      <c r="F186" s="34"/>
      <c r="G186" s="14"/>
      <c r="H186" s="13"/>
    </row>
    <row r="187" spans="3:8" x14ac:dyDescent="0.4">
      <c r="C187" s="188">
        <f t="shared" si="2"/>
        <v>181</v>
      </c>
      <c r="D187" s="13"/>
      <c r="E187" s="13"/>
      <c r="F187" s="34"/>
      <c r="G187" s="14"/>
      <c r="H187" s="13"/>
    </row>
    <row r="188" spans="3:8" x14ac:dyDescent="0.4">
      <c r="C188" s="188">
        <f t="shared" si="2"/>
        <v>182</v>
      </c>
      <c r="D188" s="13"/>
      <c r="E188" s="13"/>
      <c r="F188" s="34"/>
      <c r="G188" s="14"/>
      <c r="H188" s="13"/>
    </row>
    <row r="189" spans="3:8" x14ac:dyDescent="0.4">
      <c r="C189" s="188">
        <f t="shared" si="2"/>
        <v>183</v>
      </c>
      <c r="D189" s="13"/>
      <c r="E189" s="13"/>
      <c r="F189" s="34"/>
      <c r="G189" s="14"/>
      <c r="H189" s="13"/>
    </row>
    <row r="190" spans="3:8" x14ac:dyDescent="0.4">
      <c r="C190" s="188">
        <f t="shared" si="2"/>
        <v>184</v>
      </c>
      <c r="D190" s="13"/>
      <c r="E190" s="13"/>
      <c r="F190" s="34"/>
      <c r="G190" s="14"/>
      <c r="H190" s="13"/>
    </row>
    <row r="191" spans="3:8" x14ac:dyDescent="0.4">
      <c r="C191" s="188">
        <f t="shared" si="2"/>
        <v>185</v>
      </c>
      <c r="D191" s="13"/>
      <c r="E191" s="13"/>
      <c r="F191" s="34"/>
      <c r="G191" s="14"/>
      <c r="H191" s="13"/>
    </row>
    <row r="192" spans="3:8" x14ac:dyDescent="0.4">
      <c r="C192" s="188">
        <f t="shared" si="2"/>
        <v>186</v>
      </c>
      <c r="D192" s="13"/>
      <c r="E192" s="13"/>
      <c r="F192" s="34"/>
      <c r="G192" s="14"/>
      <c r="H192" s="13"/>
    </row>
    <row r="193" spans="3:8" x14ac:dyDescent="0.4">
      <c r="C193" s="188">
        <f t="shared" si="2"/>
        <v>187</v>
      </c>
      <c r="D193" s="13"/>
      <c r="E193" s="13"/>
      <c r="F193" s="34"/>
      <c r="G193" s="14"/>
      <c r="H193" s="13"/>
    </row>
    <row r="194" spans="3:8" x14ac:dyDescent="0.4">
      <c r="C194" s="188">
        <f t="shared" si="2"/>
        <v>188</v>
      </c>
      <c r="D194" s="13"/>
      <c r="E194" s="13"/>
      <c r="F194" s="34"/>
      <c r="G194" s="14"/>
      <c r="H194" s="13"/>
    </row>
    <row r="195" spans="3:8" x14ac:dyDescent="0.4">
      <c r="C195" s="188">
        <f t="shared" si="2"/>
        <v>189</v>
      </c>
      <c r="D195" s="13"/>
      <c r="E195" s="13"/>
      <c r="F195" s="34"/>
      <c r="G195" s="14"/>
      <c r="H195" s="13"/>
    </row>
    <row r="196" spans="3:8" x14ac:dyDescent="0.4">
      <c r="C196" s="188">
        <f t="shared" si="2"/>
        <v>190</v>
      </c>
      <c r="D196" s="13"/>
      <c r="E196" s="13"/>
      <c r="F196" s="34"/>
      <c r="G196" s="14"/>
      <c r="H196" s="13"/>
    </row>
    <row r="197" spans="3:8" x14ac:dyDescent="0.4">
      <c r="C197" s="188">
        <f t="shared" si="2"/>
        <v>191</v>
      </c>
      <c r="D197" s="13"/>
      <c r="E197" s="13"/>
      <c r="F197" s="34"/>
      <c r="G197" s="14"/>
      <c r="H197" s="13"/>
    </row>
    <row r="198" spans="3:8" x14ac:dyDescent="0.4">
      <c r="C198" s="188">
        <f t="shared" si="2"/>
        <v>192</v>
      </c>
      <c r="D198" s="13"/>
      <c r="E198" s="13"/>
      <c r="F198" s="34"/>
      <c r="G198" s="14"/>
      <c r="H198" s="13"/>
    </row>
    <row r="199" spans="3:8" x14ac:dyDescent="0.4">
      <c r="C199" s="188">
        <f t="shared" ref="C199:C262" si="3">ROW()-6</f>
        <v>193</v>
      </c>
      <c r="D199" s="13"/>
      <c r="E199" s="13"/>
      <c r="F199" s="34"/>
      <c r="G199" s="14"/>
      <c r="H199" s="13"/>
    </row>
    <row r="200" spans="3:8" x14ac:dyDescent="0.4">
      <c r="C200" s="188">
        <f t="shared" si="3"/>
        <v>194</v>
      </c>
      <c r="D200" s="13"/>
      <c r="E200" s="13"/>
      <c r="F200" s="34"/>
      <c r="G200" s="14"/>
      <c r="H200" s="13"/>
    </row>
    <row r="201" spans="3:8" x14ac:dyDescent="0.4">
      <c r="C201" s="188">
        <f t="shared" si="3"/>
        <v>195</v>
      </c>
      <c r="D201" s="13"/>
      <c r="E201" s="13"/>
      <c r="F201" s="34"/>
      <c r="G201" s="14"/>
      <c r="H201" s="13"/>
    </row>
    <row r="202" spans="3:8" x14ac:dyDescent="0.4">
      <c r="C202" s="188">
        <f t="shared" si="3"/>
        <v>196</v>
      </c>
      <c r="D202" s="13"/>
      <c r="E202" s="13"/>
      <c r="F202" s="34"/>
      <c r="G202" s="14"/>
      <c r="H202" s="13"/>
    </row>
    <row r="203" spans="3:8" x14ac:dyDescent="0.4">
      <c r="C203" s="188">
        <f t="shared" si="3"/>
        <v>197</v>
      </c>
      <c r="D203" s="13"/>
      <c r="E203" s="13"/>
      <c r="F203" s="34"/>
      <c r="G203" s="14"/>
      <c r="H203" s="13"/>
    </row>
    <row r="204" spans="3:8" x14ac:dyDescent="0.4">
      <c r="C204" s="188">
        <f t="shared" si="3"/>
        <v>198</v>
      </c>
      <c r="D204" s="13"/>
      <c r="E204" s="13"/>
      <c r="F204" s="34"/>
      <c r="G204" s="14"/>
      <c r="H204" s="13"/>
    </row>
    <row r="205" spans="3:8" x14ac:dyDescent="0.4">
      <c r="C205" s="188">
        <f t="shared" si="3"/>
        <v>199</v>
      </c>
      <c r="D205" s="13"/>
      <c r="E205" s="13"/>
      <c r="F205" s="34"/>
      <c r="G205" s="14"/>
      <c r="H205" s="13"/>
    </row>
    <row r="206" spans="3:8" x14ac:dyDescent="0.4">
      <c r="C206" s="188">
        <f t="shared" si="3"/>
        <v>200</v>
      </c>
      <c r="D206" s="13"/>
      <c r="E206" s="13"/>
      <c r="F206" s="34"/>
      <c r="G206" s="14"/>
      <c r="H206" s="13"/>
    </row>
    <row r="207" spans="3:8" x14ac:dyDescent="0.4">
      <c r="C207" s="188">
        <f t="shared" si="3"/>
        <v>201</v>
      </c>
      <c r="D207" s="13"/>
      <c r="E207" s="13"/>
      <c r="F207" s="34"/>
      <c r="G207" s="14"/>
      <c r="H207" s="13"/>
    </row>
    <row r="208" spans="3:8" x14ac:dyDescent="0.4">
      <c r="C208" s="188">
        <f t="shared" si="3"/>
        <v>202</v>
      </c>
      <c r="D208" s="13"/>
      <c r="E208" s="13"/>
      <c r="F208" s="34"/>
      <c r="G208" s="14"/>
      <c r="H208" s="13"/>
    </row>
    <row r="209" spans="3:8" x14ac:dyDescent="0.4">
      <c r="C209" s="188">
        <f t="shared" si="3"/>
        <v>203</v>
      </c>
      <c r="D209" s="13"/>
      <c r="E209" s="13"/>
      <c r="F209" s="34"/>
      <c r="G209" s="14"/>
      <c r="H209" s="13"/>
    </row>
    <row r="210" spans="3:8" x14ac:dyDescent="0.4">
      <c r="C210" s="188">
        <f t="shared" si="3"/>
        <v>204</v>
      </c>
      <c r="D210" s="13"/>
      <c r="E210" s="13"/>
      <c r="F210" s="34"/>
      <c r="G210" s="14"/>
      <c r="H210" s="13"/>
    </row>
    <row r="211" spans="3:8" x14ac:dyDescent="0.4">
      <c r="C211" s="188">
        <f t="shared" si="3"/>
        <v>205</v>
      </c>
      <c r="D211" s="13"/>
      <c r="E211" s="13"/>
      <c r="F211" s="34"/>
      <c r="G211" s="14"/>
      <c r="H211" s="13"/>
    </row>
    <row r="212" spans="3:8" x14ac:dyDescent="0.4">
      <c r="C212" s="188">
        <f t="shared" si="3"/>
        <v>206</v>
      </c>
      <c r="D212" s="13"/>
      <c r="E212" s="13"/>
      <c r="F212" s="34"/>
      <c r="G212" s="14"/>
      <c r="H212" s="13"/>
    </row>
    <row r="213" spans="3:8" x14ac:dyDescent="0.4">
      <c r="C213" s="188">
        <f t="shared" si="3"/>
        <v>207</v>
      </c>
      <c r="D213" s="13"/>
      <c r="E213" s="13"/>
      <c r="F213" s="34"/>
      <c r="G213" s="14"/>
      <c r="H213" s="13"/>
    </row>
    <row r="214" spans="3:8" x14ac:dyDescent="0.4">
      <c r="C214" s="188">
        <f t="shared" si="3"/>
        <v>208</v>
      </c>
      <c r="D214" s="13"/>
      <c r="E214" s="13"/>
      <c r="F214" s="34"/>
      <c r="G214" s="14"/>
      <c r="H214" s="13"/>
    </row>
    <row r="215" spans="3:8" x14ac:dyDescent="0.4">
      <c r="C215" s="188">
        <f t="shared" si="3"/>
        <v>209</v>
      </c>
      <c r="D215" s="13"/>
      <c r="E215" s="13"/>
      <c r="F215" s="34"/>
      <c r="G215" s="14"/>
      <c r="H215" s="13"/>
    </row>
    <row r="216" spans="3:8" x14ac:dyDescent="0.4">
      <c r="C216" s="188">
        <f t="shared" si="3"/>
        <v>210</v>
      </c>
      <c r="D216" s="13"/>
      <c r="E216" s="13"/>
      <c r="F216" s="34"/>
      <c r="G216" s="14"/>
      <c r="H216" s="13"/>
    </row>
    <row r="217" spans="3:8" x14ac:dyDescent="0.4">
      <c r="C217" s="188">
        <f t="shared" si="3"/>
        <v>211</v>
      </c>
      <c r="D217" s="13"/>
      <c r="E217" s="13"/>
      <c r="F217" s="34"/>
      <c r="G217" s="14"/>
      <c r="H217" s="13"/>
    </row>
    <row r="218" spans="3:8" x14ac:dyDescent="0.4">
      <c r="C218" s="188">
        <f t="shared" si="3"/>
        <v>212</v>
      </c>
      <c r="D218" s="13"/>
      <c r="E218" s="13"/>
      <c r="F218" s="34"/>
      <c r="G218" s="14"/>
      <c r="H218" s="13"/>
    </row>
    <row r="219" spans="3:8" x14ac:dyDescent="0.4">
      <c r="C219" s="188">
        <f t="shared" si="3"/>
        <v>213</v>
      </c>
      <c r="D219" s="13"/>
      <c r="E219" s="13"/>
      <c r="F219" s="34"/>
      <c r="G219" s="14"/>
      <c r="H219" s="13"/>
    </row>
    <row r="220" spans="3:8" x14ac:dyDescent="0.4">
      <c r="C220" s="188">
        <f t="shared" si="3"/>
        <v>214</v>
      </c>
      <c r="D220" s="13"/>
      <c r="E220" s="13"/>
      <c r="F220" s="34"/>
      <c r="G220" s="14"/>
      <c r="H220" s="13"/>
    </row>
    <row r="221" spans="3:8" x14ac:dyDescent="0.4">
      <c r="C221" s="188">
        <f t="shared" si="3"/>
        <v>215</v>
      </c>
      <c r="D221" s="13"/>
      <c r="E221" s="13"/>
      <c r="F221" s="34"/>
      <c r="G221" s="14"/>
      <c r="H221" s="13"/>
    </row>
    <row r="222" spans="3:8" x14ac:dyDescent="0.4">
      <c r="C222" s="188">
        <f t="shared" si="3"/>
        <v>216</v>
      </c>
      <c r="D222" s="13"/>
      <c r="E222" s="13"/>
      <c r="F222" s="34"/>
      <c r="G222" s="14"/>
      <c r="H222" s="13"/>
    </row>
    <row r="223" spans="3:8" x14ac:dyDescent="0.4">
      <c r="C223" s="188">
        <f t="shared" si="3"/>
        <v>217</v>
      </c>
      <c r="D223" s="13"/>
      <c r="E223" s="13"/>
      <c r="F223" s="34"/>
      <c r="G223" s="14"/>
      <c r="H223" s="13"/>
    </row>
    <row r="224" spans="3:8" x14ac:dyDescent="0.4">
      <c r="C224" s="188">
        <f t="shared" si="3"/>
        <v>218</v>
      </c>
      <c r="D224" s="13"/>
      <c r="E224" s="13"/>
      <c r="F224" s="34"/>
      <c r="G224" s="14"/>
      <c r="H224" s="13"/>
    </row>
    <row r="225" spans="3:8" x14ac:dyDescent="0.4">
      <c r="C225" s="188">
        <f t="shared" si="3"/>
        <v>219</v>
      </c>
      <c r="D225" s="13"/>
      <c r="E225" s="13"/>
      <c r="F225" s="34"/>
      <c r="G225" s="14"/>
      <c r="H225" s="13"/>
    </row>
    <row r="226" spans="3:8" x14ac:dyDescent="0.4">
      <c r="C226" s="188">
        <f t="shared" si="3"/>
        <v>220</v>
      </c>
      <c r="D226" s="13"/>
      <c r="E226" s="13"/>
      <c r="F226" s="34"/>
      <c r="G226" s="14"/>
      <c r="H226" s="13"/>
    </row>
    <row r="227" spans="3:8" x14ac:dyDescent="0.4">
      <c r="C227" s="188">
        <f t="shared" si="3"/>
        <v>221</v>
      </c>
      <c r="D227" s="13"/>
      <c r="E227" s="13"/>
      <c r="F227" s="34"/>
      <c r="G227" s="14"/>
      <c r="H227" s="13"/>
    </row>
    <row r="228" spans="3:8" x14ac:dyDescent="0.4">
      <c r="C228" s="188">
        <f t="shared" si="3"/>
        <v>222</v>
      </c>
      <c r="D228" s="13"/>
      <c r="E228" s="13"/>
      <c r="F228" s="34"/>
      <c r="G228" s="14"/>
      <c r="H228" s="13"/>
    </row>
    <row r="229" spans="3:8" x14ac:dyDescent="0.4">
      <c r="C229" s="188">
        <f t="shared" si="3"/>
        <v>223</v>
      </c>
      <c r="D229" s="13"/>
      <c r="E229" s="13"/>
      <c r="F229" s="34"/>
      <c r="G229" s="14"/>
      <c r="H229" s="13"/>
    </row>
    <row r="230" spans="3:8" x14ac:dyDescent="0.4">
      <c r="C230" s="188">
        <f t="shared" si="3"/>
        <v>224</v>
      </c>
      <c r="D230" s="13"/>
      <c r="E230" s="13"/>
      <c r="F230" s="34"/>
      <c r="G230" s="14"/>
      <c r="H230" s="13"/>
    </row>
    <row r="231" spans="3:8" x14ac:dyDescent="0.4">
      <c r="C231" s="188">
        <f t="shared" si="3"/>
        <v>225</v>
      </c>
      <c r="D231" s="13"/>
      <c r="E231" s="13"/>
      <c r="F231" s="34"/>
      <c r="G231" s="14"/>
      <c r="H231" s="13"/>
    </row>
    <row r="232" spans="3:8" x14ac:dyDescent="0.4">
      <c r="C232" s="188">
        <f t="shared" si="3"/>
        <v>226</v>
      </c>
      <c r="D232" s="13"/>
      <c r="E232" s="13"/>
      <c r="F232" s="34"/>
      <c r="G232" s="14"/>
      <c r="H232" s="13"/>
    </row>
    <row r="233" spans="3:8" x14ac:dyDescent="0.4">
      <c r="C233" s="188">
        <f t="shared" si="3"/>
        <v>227</v>
      </c>
      <c r="D233" s="13"/>
      <c r="E233" s="13"/>
      <c r="F233" s="34"/>
      <c r="G233" s="14"/>
      <c r="H233" s="13"/>
    </row>
    <row r="234" spans="3:8" x14ac:dyDescent="0.4">
      <c r="C234" s="188">
        <f t="shared" si="3"/>
        <v>228</v>
      </c>
      <c r="D234" s="13"/>
      <c r="E234" s="13"/>
      <c r="F234" s="34"/>
      <c r="G234" s="14"/>
      <c r="H234" s="13"/>
    </row>
    <row r="235" spans="3:8" x14ac:dyDescent="0.4">
      <c r="C235" s="188">
        <f t="shared" si="3"/>
        <v>229</v>
      </c>
      <c r="D235" s="13"/>
      <c r="E235" s="13"/>
      <c r="F235" s="34"/>
      <c r="G235" s="14"/>
      <c r="H235" s="13"/>
    </row>
    <row r="236" spans="3:8" x14ac:dyDescent="0.4">
      <c r="C236" s="188">
        <f t="shared" si="3"/>
        <v>230</v>
      </c>
      <c r="D236" s="13"/>
      <c r="E236" s="13"/>
      <c r="F236" s="34"/>
      <c r="G236" s="14"/>
      <c r="H236" s="13"/>
    </row>
    <row r="237" spans="3:8" x14ac:dyDescent="0.4">
      <c r="C237" s="188">
        <f t="shared" si="3"/>
        <v>231</v>
      </c>
      <c r="D237" s="13"/>
      <c r="E237" s="13"/>
      <c r="F237" s="34"/>
      <c r="G237" s="14"/>
      <c r="H237" s="13"/>
    </row>
    <row r="238" spans="3:8" x14ac:dyDescent="0.4">
      <c r="C238" s="188">
        <f t="shared" si="3"/>
        <v>232</v>
      </c>
      <c r="D238" s="13"/>
      <c r="E238" s="13"/>
      <c r="F238" s="34"/>
      <c r="G238" s="14"/>
      <c r="H238" s="13"/>
    </row>
    <row r="239" spans="3:8" x14ac:dyDescent="0.4">
      <c r="C239" s="188">
        <f t="shared" si="3"/>
        <v>233</v>
      </c>
      <c r="D239" s="13"/>
      <c r="E239" s="13"/>
      <c r="F239" s="34"/>
      <c r="G239" s="14"/>
      <c r="H239" s="13"/>
    </row>
    <row r="240" spans="3:8" x14ac:dyDescent="0.4">
      <c r="C240" s="188">
        <f t="shared" si="3"/>
        <v>234</v>
      </c>
      <c r="D240" s="13"/>
      <c r="E240" s="13"/>
      <c r="F240" s="34"/>
      <c r="G240" s="14"/>
      <c r="H240" s="13"/>
    </row>
    <row r="241" spans="3:8" x14ac:dyDescent="0.4">
      <c r="C241" s="188">
        <f t="shared" si="3"/>
        <v>235</v>
      </c>
      <c r="D241" s="13"/>
      <c r="E241" s="13"/>
      <c r="F241" s="34"/>
      <c r="G241" s="14"/>
      <c r="H241" s="13"/>
    </row>
    <row r="242" spans="3:8" x14ac:dyDescent="0.4">
      <c r="C242" s="188">
        <f t="shared" si="3"/>
        <v>236</v>
      </c>
      <c r="D242" s="13"/>
      <c r="E242" s="13"/>
      <c r="F242" s="34"/>
      <c r="G242" s="14"/>
      <c r="H242" s="13"/>
    </row>
    <row r="243" spans="3:8" x14ac:dyDescent="0.4">
      <c r="C243" s="188">
        <f t="shared" si="3"/>
        <v>237</v>
      </c>
      <c r="D243" s="13"/>
      <c r="E243" s="13"/>
      <c r="F243" s="34"/>
      <c r="G243" s="14"/>
      <c r="H243" s="13"/>
    </row>
    <row r="244" spans="3:8" x14ac:dyDescent="0.4">
      <c r="C244" s="188">
        <f t="shared" si="3"/>
        <v>238</v>
      </c>
      <c r="D244" s="13"/>
      <c r="E244" s="13"/>
      <c r="F244" s="34"/>
      <c r="G244" s="14"/>
      <c r="H244" s="13"/>
    </row>
    <row r="245" spans="3:8" x14ac:dyDescent="0.4">
      <c r="C245" s="188">
        <f t="shared" si="3"/>
        <v>239</v>
      </c>
      <c r="D245" s="13"/>
      <c r="E245" s="13"/>
      <c r="F245" s="34"/>
      <c r="G245" s="14"/>
      <c r="H245" s="13"/>
    </row>
    <row r="246" spans="3:8" x14ac:dyDescent="0.4">
      <c r="C246" s="188">
        <f t="shared" si="3"/>
        <v>240</v>
      </c>
      <c r="D246" s="13"/>
      <c r="E246" s="13"/>
      <c r="F246" s="34"/>
      <c r="G246" s="14"/>
      <c r="H246" s="13"/>
    </row>
    <row r="247" spans="3:8" x14ac:dyDescent="0.4">
      <c r="C247" s="188">
        <f t="shared" si="3"/>
        <v>241</v>
      </c>
      <c r="D247" s="13"/>
      <c r="E247" s="13"/>
      <c r="F247" s="34"/>
      <c r="G247" s="14"/>
      <c r="H247" s="13"/>
    </row>
    <row r="248" spans="3:8" x14ac:dyDescent="0.4">
      <c r="C248" s="188">
        <f t="shared" si="3"/>
        <v>242</v>
      </c>
      <c r="D248" s="13"/>
      <c r="E248" s="13"/>
      <c r="F248" s="34"/>
      <c r="G248" s="14"/>
      <c r="H248" s="13"/>
    </row>
    <row r="249" spans="3:8" x14ac:dyDescent="0.4">
      <c r="C249" s="188">
        <f t="shared" si="3"/>
        <v>243</v>
      </c>
      <c r="D249" s="13"/>
      <c r="E249" s="13"/>
      <c r="F249" s="34"/>
      <c r="G249" s="14"/>
      <c r="H249" s="13"/>
    </row>
    <row r="250" spans="3:8" x14ac:dyDescent="0.4">
      <c r="C250" s="188">
        <f t="shared" si="3"/>
        <v>244</v>
      </c>
      <c r="D250" s="13"/>
      <c r="E250" s="13"/>
      <c r="F250" s="34"/>
      <c r="G250" s="14"/>
      <c r="H250" s="13"/>
    </row>
    <row r="251" spans="3:8" x14ac:dyDescent="0.4">
      <c r="C251" s="188">
        <f t="shared" si="3"/>
        <v>245</v>
      </c>
      <c r="D251" s="13"/>
      <c r="E251" s="13"/>
      <c r="F251" s="34"/>
      <c r="G251" s="14"/>
      <c r="H251" s="13"/>
    </row>
    <row r="252" spans="3:8" x14ac:dyDescent="0.4">
      <c r="C252" s="188">
        <f t="shared" si="3"/>
        <v>246</v>
      </c>
      <c r="D252" s="13"/>
      <c r="E252" s="13"/>
      <c r="F252" s="34"/>
      <c r="G252" s="14"/>
      <c r="H252" s="13"/>
    </row>
    <row r="253" spans="3:8" x14ac:dyDescent="0.4">
      <c r="C253" s="188">
        <f t="shared" si="3"/>
        <v>247</v>
      </c>
      <c r="D253" s="13"/>
      <c r="E253" s="13"/>
      <c r="F253" s="34"/>
      <c r="G253" s="14"/>
      <c r="H253" s="13"/>
    </row>
    <row r="254" spans="3:8" x14ac:dyDescent="0.4">
      <c r="C254" s="188">
        <f t="shared" si="3"/>
        <v>248</v>
      </c>
      <c r="D254" s="13"/>
      <c r="E254" s="13"/>
      <c r="F254" s="34"/>
      <c r="G254" s="14"/>
      <c r="H254" s="13"/>
    </row>
    <row r="255" spans="3:8" x14ac:dyDescent="0.4">
      <c r="C255" s="188">
        <f t="shared" si="3"/>
        <v>249</v>
      </c>
      <c r="D255" s="13"/>
      <c r="E255" s="13"/>
      <c r="F255" s="34"/>
      <c r="G255" s="14"/>
      <c r="H255" s="13"/>
    </row>
    <row r="256" spans="3:8" x14ac:dyDescent="0.4">
      <c r="C256" s="188">
        <f t="shared" si="3"/>
        <v>250</v>
      </c>
      <c r="D256" s="13"/>
      <c r="E256" s="13"/>
      <c r="F256" s="34"/>
      <c r="G256" s="14"/>
      <c r="H256" s="13"/>
    </row>
    <row r="257" spans="3:8" x14ac:dyDescent="0.4">
      <c r="C257" s="188">
        <f t="shared" si="3"/>
        <v>251</v>
      </c>
      <c r="D257" s="13"/>
      <c r="E257" s="13"/>
      <c r="F257" s="34"/>
      <c r="G257" s="14"/>
      <c r="H257" s="13"/>
    </row>
    <row r="258" spans="3:8" x14ac:dyDescent="0.4">
      <c r="C258" s="188">
        <f t="shared" si="3"/>
        <v>252</v>
      </c>
      <c r="D258" s="13"/>
      <c r="E258" s="13"/>
      <c r="F258" s="34"/>
      <c r="G258" s="14"/>
      <c r="H258" s="13"/>
    </row>
    <row r="259" spans="3:8" x14ac:dyDescent="0.4">
      <c r="C259" s="188">
        <f t="shared" si="3"/>
        <v>253</v>
      </c>
      <c r="D259" s="13"/>
      <c r="E259" s="13"/>
      <c r="F259" s="34"/>
      <c r="G259" s="14"/>
      <c r="H259" s="13"/>
    </row>
    <row r="260" spans="3:8" x14ac:dyDescent="0.4">
      <c r="C260" s="188">
        <f t="shared" si="3"/>
        <v>254</v>
      </c>
      <c r="D260" s="13"/>
      <c r="E260" s="13"/>
      <c r="F260" s="34"/>
      <c r="G260" s="14"/>
      <c r="H260" s="13"/>
    </row>
    <row r="261" spans="3:8" x14ac:dyDescent="0.4">
      <c r="C261" s="188">
        <f t="shared" si="3"/>
        <v>255</v>
      </c>
      <c r="D261" s="13"/>
      <c r="E261" s="13"/>
      <c r="F261" s="34"/>
      <c r="G261" s="14"/>
      <c r="H261" s="13"/>
    </row>
    <row r="262" spans="3:8" x14ac:dyDescent="0.4">
      <c r="C262" s="188">
        <f t="shared" si="3"/>
        <v>256</v>
      </c>
      <c r="D262" s="13"/>
      <c r="E262" s="13"/>
      <c r="F262" s="34"/>
      <c r="G262" s="14"/>
      <c r="H262" s="13"/>
    </row>
    <row r="263" spans="3:8" x14ac:dyDescent="0.4">
      <c r="C263" s="188">
        <f t="shared" ref="C263:C326" si="4">ROW()-6</f>
        <v>257</v>
      </c>
      <c r="D263" s="13"/>
      <c r="E263" s="13"/>
      <c r="F263" s="34"/>
      <c r="G263" s="14"/>
      <c r="H263" s="13"/>
    </row>
    <row r="264" spans="3:8" x14ac:dyDescent="0.4">
      <c r="C264" s="188">
        <f t="shared" si="4"/>
        <v>258</v>
      </c>
      <c r="D264" s="13"/>
      <c r="E264" s="13"/>
      <c r="F264" s="34"/>
      <c r="G264" s="14"/>
      <c r="H264" s="13"/>
    </row>
    <row r="265" spans="3:8" x14ac:dyDescent="0.4">
      <c r="C265" s="188">
        <f t="shared" si="4"/>
        <v>259</v>
      </c>
      <c r="D265" s="13"/>
      <c r="E265" s="13"/>
      <c r="F265" s="34"/>
      <c r="G265" s="14"/>
      <c r="H265" s="13"/>
    </row>
    <row r="266" spans="3:8" x14ac:dyDescent="0.4">
      <c r="C266" s="188">
        <f t="shared" si="4"/>
        <v>260</v>
      </c>
      <c r="D266" s="13"/>
      <c r="E266" s="13"/>
      <c r="F266" s="34"/>
      <c r="G266" s="14"/>
      <c r="H266" s="13"/>
    </row>
    <row r="267" spans="3:8" x14ac:dyDescent="0.4">
      <c r="C267" s="188">
        <f t="shared" si="4"/>
        <v>261</v>
      </c>
      <c r="D267" s="13"/>
      <c r="E267" s="13"/>
      <c r="F267" s="34"/>
      <c r="G267" s="14"/>
      <c r="H267" s="13"/>
    </row>
    <row r="268" spans="3:8" x14ac:dyDescent="0.4">
      <c r="C268" s="188">
        <f t="shared" si="4"/>
        <v>262</v>
      </c>
      <c r="D268" s="13"/>
      <c r="E268" s="13"/>
      <c r="F268" s="34"/>
      <c r="G268" s="14"/>
      <c r="H268" s="13"/>
    </row>
    <row r="269" spans="3:8" x14ac:dyDescent="0.4">
      <c r="C269" s="188">
        <f t="shared" si="4"/>
        <v>263</v>
      </c>
      <c r="D269" s="13"/>
      <c r="E269" s="13"/>
      <c r="F269" s="34"/>
      <c r="G269" s="14"/>
      <c r="H269" s="13"/>
    </row>
    <row r="270" spans="3:8" x14ac:dyDescent="0.4">
      <c r="C270" s="188">
        <f t="shared" si="4"/>
        <v>264</v>
      </c>
      <c r="D270" s="13"/>
      <c r="E270" s="13"/>
      <c r="F270" s="34"/>
      <c r="G270" s="14"/>
      <c r="H270" s="13"/>
    </row>
    <row r="271" spans="3:8" x14ac:dyDescent="0.4">
      <c r="C271" s="188">
        <f t="shared" si="4"/>
        <v>265</v>
      </c>
      <c r="D271" s="13"/>
      <c r="E271" s="13"/>
      <c r="F271" s="34"/>
      <c r="G271" s="14"/>
      <c r="H271" s="13"/>
    </row>
    <row r="272" spans="3:8" x14ac:dyDescent="0.4">
      <c r="C272" s="188">
        <f t="shared" si="4"/>
        <v>266</v>
      </c>
      <c r="D272" s="13"/>
      <c r="E272" s="13"/>
      <c r="F272" s="34"/>
      <c r="G272" s="14"/>
      <c r="H272" s="13"/>
    </row>
    <row r="273" spans="3:8" x14ac:dyDescent="0.4">
      <c r="C273" s="188">
        <f t="shared" si="4"/>
        <v>267</v>
      </c>
      <c r="D273" s="13"/>
      <c r="E273" s="13"/>
      <c r="F273" s="34"/>
      <c r="G273" s="14"/>
      <c r="H273" s="13"/>
    </row>
    <row r="274" spans="3:8" x14ac:dyDescent="0.4">
      <c r="C274" s="188">
        <f t="shared" si="4"/>
        <v>268</v>
      </c>
      <c r="D274" s="13"/>
      <c r="E274" s="13"/>
      <c r="F274" s="34"/>
      <c r="G274" s="14"/>
      <c r="H274" s="13"/>
    </row>
    <row r="275" spans="3:8" x14ac:dyDescent="0.4">
      <c r="C275" s="188">
        <f t="shared" si="4"/>
        <v>269</v>
      </c>
      <c r="D275" s="13"/>
      <c r="E275" s="13"/>
      <c r="F275" s="34"/>
      <c r="G275" s="14"/>
      <c r="H275" s="13"/>
    </row>
    <row r="276" spans="3:8" x14ac:dyDescent="0.4">
      <c r="C276" s="188">
        <f t="shared" si="4"/>
        <v>270</v>
      </c>
      <c r="D276" s="13"/>
      <c r="E276" s="13"/>
      <c r="F276" s="34"/>
      <c r="G276" s="14"/>
      <c r="H276" s="13"/>
    </row>
    <row r="277" spans="3:8" x14ac:dyDescent="0.4">
      <c r="C277" s="188">
        <f t="shared" si="4"/>
        <v>271</v>
      </c>
      <c r="D277" s="13"/>
      <c r="E277" s="13"/>
      <c r="F277" s="34"/>
      <c r="G277" s="14"/>
      <c r="H277" s="13"/>
    </row>
    <row r="278" spans="3:8" x14ac:dyDescent="0.4">
      <c r="C278" s="188">
        <f t="shared" si="4"/>
        <v>272</v>
      </c>
      <c r="D278" s="13"/>
      <c r="E278" s="13"/>
      <c r="F278" s="34"/>
      <c r="G278" s="14"/>
      <c r="H278" s="13"/>
    </row>
    <row r="279" spans="3:8" x14ac:dyDescent="0.4">
      <c r="C279" s="188">
        <f t="shared" si="4"/>
        <v>273</v>
      </c>
      <c r="D279" s="13"/>
      <c r="E279" s="13"/>
      <c r="F279" s="34"/>
      <c r="G279" s="14"/>
      <c r="H279" s="13"/>
    </row>
    <row r="280" spans="3:8" x14ac:dyDescent="0.4">
      <c r="C280" s="188">
        <f t="shared" si="4"/>
        <v>274</v>
      </c>
      <c r="D280" s="13"/>
      <c r="E280" s="13"/>
      <c r="F280" s="34"/>
      <c r="G280" s="14"/>
      <c r="H280" s="13"/>
    </row>
    <row r="281" spans="3:8" x14ac:dyDescent="0.4">
      <c r="C281" s="188">
        <f t="shared" si="4"/>
        <v>275</v>
      </c>
      <c r="D281" s="13"/>
      <c r="E281" s="13"/>
      <c r="F281" s="34"/>
      <c r="G281" s="14"/>
      <c r="H281" s="13"/>
    </row>
    <row r="282" spans="3:8" x14ac:dyDescent="0.4">
      <c r="C282" s="188">
        <f t="shared" si="4"/>
        <v>276</v>
      </c>
      <c r="D282" s="13"/>
      <c r="E282" s="13"/>
      <c r="F282" s="34"/>
      <c r="G282" s="14"/>
      <c r="H282" s="13"/>
    </row>
    <row r="283" spans="3:8" x14ac:dyDescent="0.4">
      <c r="C283" s="188">
        <f t="shared" si="4"/>
        <v>277</v>
      </c>
      <c r="D283" s="13"/>
      <c r="E283" s="13"/>
      <c r="F283" s="34"/>
      <c r="G283" s="14"/>
      <c r="H283" s="13"/>
    </row>
    <row r="284" spans="3:8" x14ac:dyDescent="0.4">
      <c r="C284" s="188">
        <f t="shared" si="4"/>
        <v>278</v>
      </c>
      <c r="D284" s="13"/>
      <c r="E284" s="13"/>
      <c r="F284" s="34"/>
      <c r="G284" s="14"/>
      <c r="H284" s="13"/>
    </row>
    <row r="285" spans="3:8" x14ac:dyDescent="0.4">
      <c r="C285" s="188">
        <f t="shared" si="4"/>
        <v>279</v>
      </c>
      <c r="D285" s="13"/>
      <c r="E285" s="13"/>
      <c r="F285" s="34"/>
      <c r="G285" s="14"/>
      <c r="H285" s="13"/>
    </row>
    <row r="286" spans="3:8" x14ac:dyDescent="0.4">
      <c r="C286" s="188">
        <f t="shared" si="4"/>
        <v>280</v>
      </c>
      <c r="D286" s="13"/>
      <c r="E286" s="13"/>
      <c r="F286" s="34"/>
      <c r="G286" s="14"/>
      <c r="H286" s="13"/>
    </row>
    <row r="287" spans="3:8" x14ac:dyDescent="0.4">
      <c r="C287" s="188">
        <f t="shared" si="4"/>
        <v>281</v>
      </c>
      <c r="D287" s="13"/>
      <c r="E287" s="13"/>
      <c r="F287" s="34"/>
      <c r="G287" s="14"/>
      <c r="H287" s="13"/>
    </row>
    <row r="288" spans="3:8" x14ac:dyDescent="0.4">
      <c r="C288" s="188">
        <f t="shared" si="4"/>
        <v>282</v>
      </c>
      <c r="D288" s="13"/>
      <c r="E288" s="13"/>
      <c r="F288" s="34"/>
      <c r="G288" s="14"/>
      <c r="H288" s="13"/>
    </row>
    <row r="289" spans="3:8" x14ac:dyDescent="0.4">
      <c r="C289" s="188">
        <f t="shared" si="4"/>
        <v>283</v>
      </c>
      <c r="D289" s="13"/>
      <c r="E289" s="13"/>
      <c r="F289" s="34"/>
      <c r="G289" s="14"/>
      <c r="H289" s="13"/>
    </row>
    <row r="290" spans="3:8" x14ac:dyDescent="0.4">
      <c r="C290" s="188">
        <f t="shared" si="4"/>
        <v>284</v>
      </c>
      <c r="D290" s="13"/>
      <c r="E290" s="13"/>
      <c r="F290" s="34"/>
      <c r="G290" s="14"/>
      <c r="H290" s="13"/>
    </row>
    <row r="291" spans="3:8" x14ac:dyDescent="0.4">
      <c r="C291" s="188">
        <f t="shared" si="4"/>
        <v>285</v>
      </c>
      <c r="D291" s="13"/>
      <c r="E291" s="13"/>
      <c r="F291" s="34"/>
      <c r="G291" s="14"/>
      <c r="H291" s="13"/>
    </row>
    <row r="292" spans="3:8" x14ac:dyDescent="0.4">
      <c r="C292" s="188">
        <f t="shared" si="4"/>
        <v>286</v>
      </c>
      <c r="D292" s="13"/>
      <c r="E292" s="13"/>
      <c r="F292" s="34"/>
      <c r="G292" s="14"/>
      <c r="H292" s="13"/>
    </row>
    <row r="293" spans="3:8" x14ac:dyDescent="0.4">
      <c r="C293" s="188">
        <f t="shared" si="4"/>
        <v>287</v>
      </c>
      <c r="D293" s="13"/>
      <c r="E293" s="13"/>
      <c r="F293" s="34"/>
      <c r="G293" s="14"/>
      <c r="H293" s="13"/>
    </row>
    <row r="294" spans="3:8" x14ac:dyDescent="0.4">
      <c r="C294" s="188">
        <f t="shared" si="4"/>
        <v>288</v>
      </c>
      <c r="D294" s="13"/>
      <c r="E294" s="13"/>
      <c r="F294" s="34"/>
      <c r="G294" s="14"/>
      <c r="H294" s="13"/>
    </row>
    <row r="295" spans="3:8" x14ac:dyDescent="0.4">
      <c r="C295" s="188">
        <f t="shared" si="4"/>
        <v>289</v>
      </c>
      <c r="D295" s="13"/>
      <c r="E295" s="13"/>
      <c r="F295" s="34"/>
      <c r="G295" s="14"/>
      <c r="H295" s="13"/>
    </row>
    <row r="296" spans="3:8" x14ac:dyDescent="0.4">
      <c r="C296" s="188">
        <f t="shared" si="4"/>
        <v>290</v>
      </c>
      <c r="D296" s="13"/>
      <c r="E296" s="13"/>
      <c r="F296" s="34"/>
      <c r="G296" s="14"/>
      <c r="H296" s="13"/>
    </row>
    <row r="297" spans="3:8" x14ac:dyDescent="0.4">
      <c r="C297" s="188">
        <f t="shared" si="4"/>
        <v>291</v>
      </c>
      <c r="D297" s="13"/>
      <c r="E297" s="13"/>
      <c r="F297" s="34"/>
      <c r="G297" s="14"/>
      <c r="H297" s="13"/>
    </row>
    <row r="298" spans="3:8" x14ac:dyDescent="0.4">
      <c r="C298" s="188">
        <f t="shared" si="4"/>
        <v>292</v>
      </c>
      <c r="D298" s="13"/>
      <c r="E298" s="13"/>
      <c r="F298" s="34"/>
      <c r="G298" s="14"/>
      <c r="H298" s="13"/>
    </row>
    <row r="299" spans="3:8" x14ac:dyDescent="0.4">
      <c r="C299" s="188">
        <f t="shared" si="4"/>
        <v>293</v>
      </c>
      <c r="D299" s="13"/>
      <c r="E299" s="13"/>
      <c r="F299" s="34"/>
      <c r="G299" s="14"/>
      <c r="H299" s="13"/>
    </row>
    <row r="300" spans="3:8" x14ac:dyDescent="0.4">
      <c r="C300" s="188">
        <f t="shared" si="4"/>
        <v>294</v>
      </c>
      <c r="D300" s="13"/>
      <c r="E300" s="13"/>
      <c r="F300" s="34"/>
      <c r="G300" s="14"/>
      <c r="H300" s="13"/>
    </row>
    <row r="301" spans="3:8" x14ac:dyDescent="0.4">
      <c r="C301" s="188">
        <f t="shared" si="4"/>
        <v>295</v>
      </c>
      <c r="D301" s="13"/>
      <c r="E301" s="13"/>
      <c r="F301" s="34"/>
      <c r="G301" s="14"/>
      <c r="H301" s="13"/>
    </row>
    <row r="302" spans="3:8" x14ac:dyDescent="0.4">
      <c r="C302" s="188">
        <f t="shared" si="4"/>
        <v>296</v>
      </c>
      <c r="D302" s="13"/>
      <c r="E302" s="13"/>
      <c r="F302" s="34"/>
      <c r="G302" s="14"/>
      <c r="H302" s="13"/>
    </row>
    <row r="303" spans="3:8" x14ac:dyDescent="0.4">
      <c r="C303" s="188">
        <f t="shared" si="4"/>
        <v>297</v>
      </c>
      <c r="D303" s="13"/>
      <c r="E303" s="13"/>
      <c r="F303" s="34"/>
      <c r="G303" s="14"/>
      <c r="H303" s="13"/>
    </row>
    <row r="304" spans="3:8" x14ac:dyDescent="0.4">
      <c r="C304" s="188">
        <f t="shared" si="4"/>
        <v>298</v>
      </c>
      <c r="D304" s="13"/>
      <c r="E304" s="13"/>
      <c r="F304" s="34"/>
      <c r="G304" s="14"/>
      <c r="H304" s="13"/>
    </row>
    <row r="305" spans="3:8" x14ac:dyDescent="0.4">
      <c r="C305" s="188">
        <f t="shared" si="4"/>
        <v>299</v>
      </c>
      <c r="D305" s="13"/>
      <c r="E305" s="13"/>
      <c r="F305" s="34"/>
      <c r="G305" s="14"/>
      <c r="H305" s="13"/>
    </row>
    <row r="306" spans="3:8" x14ac:dyDescent="0.4">
      <c r="C306" s="188">
        <f t="shared" si="4"/>
        <v>300</v>
      </c>
      <c r="D306" s="13"/>
      <c r="E306" s="13"/>
      <c r="F306" s="34"/>
      <c r="G306" s="14"/>
      <c r="H306" s="13"/>
    </row>
    <row r="307" spans="3:8" x14ac:dyDescent="0.4">
      <c r="C307" s="188">
        <f t="shared" si="4"/>
        <v>301</v>
      </c>
      <c r="D307" s="13"/>
      <c r="E307" s="13"/>
      <c r="F307" s="34"/>
      <c r="G307" s="14"/>
      <c r="H307" s="13"/>
    </row>
    <row r="308" spans="3:8" x14ac:dyDescent="0.4">
      <c r="C308" s="188">
        <f t="shared" si="4"/>
        <v>302</v>
      </c>
      <c r="D308" s="13"/>
      <c r="E308" s="13"/>
      <c r="F308" s="34"/>
      <c r="G308" s="14"/>
      <c r="H308" s="13"/>
    </row>
    <row r="309" spans="3:8" x14ac:dyDescent="0.4">
      <c r="C309" s="188">
        <f t="shared" si="4"/>
        <v>303</v>
      </c>
      <c r="D309" s="13"/>
      <c r="E309" s="13"/>
      <c r="F309" s="34"/>
      <c r="G309" s="14"/>
      <c r="H309" s="13"/>
    </row>
    <row r="310" spans="3:8" x14ac:dyDescent="0.4">
      <c r="C310" s="188">
        <f t="shared" si="4"/>
        <v>304</v>
      </c>
      <c r="D310" s="13"/>
      <c r="E310" s="13"/>
      <c r="F310" s="34"/>
      <c r="G310" s="14"/>
      <c r="H310" s="13"/>
    </row>
    <row r="311" spans="3:8" x14ac:dyDescent="0.4">
      <c r="C311" s="188">
        <f t="shared" si="4"/>
        <v>305</v>
      </c>
      <c r="D311" s="13"/>
      <c r="E311" s="13"/>
      <c r="F311" s="34"/>
      <c r="G311" s="14"/>
      <c r="H311" s="13"/>
    </row>
    <row r="312" spans="3:8" x14ac:dyDescent="0.4">
      <c r="C312" s="188">
        <f t="shared" si="4"/>
        <v>306</v>
      </c>
      <c r="D312" s="13"/>
      <c r="E312" s="13"/>
      <c r="F312" s="34"/>
      <c r="G312" s="14"/>
      <c r="H312" s="13"/>
    </row>
    <row r="313" spans="3:8" x14ac:dyDescent="0.4">
      <c r="C313" s="188">
        <f t="shared" si="4"/>
        <v>307</v>
      </c>
      <c r="D313" s="13"/>
      <c r="E313" s="13"/>
      <c r="F313" s="34"/>
      <c r="G313" s="14"/>
      <c r="H313" s="13"/>
    </row>
    <row r="314" spans="3:8" x14ac:dyDescent="0.4">
      <c r="C314" s="188">
        <f t="shared" si="4"/>
        <v>308</v>
      </c>
      <c r="D314" s="13"/>
      <c r="E314" s="13"/>
      <c r="F314" s="34"/>
      <c r="G314" s="14"/>
      <c r="H314" s="13"/>
    </row>
    <row r="315" spans="3:8" x14ac:dyDescent="0.4">
      <c r="C315" s="188">
        <f t="shared" si="4"/>
        <v>309</v>
      </c>
      <c r="D315" s="13"/>
      <c r="E315" s="13"/>
      <c r="F315" s="34"/>
      <c r="G315" s="14"/>
      <c r="H315" s="13"/>
    </row>
    <row r="316" spans="3:8" x14ac:dyDescent="0.4">
      <c r="C316" s="188">
        <f t="shared" si="4"/>
        <v>310</v>
      </c>
      <c r="D316" s="13"/>
      <c r="E316" s="13"/>
      <c r="F316" s="34"/>
      <c r="G316" s="14"/>
      <c r="H316" s="13"/>
    </row>
    <row r="317" spans="3:8" x14ac:dyDescent="0.4">
      <c r="C317" s="188">
        <f t="shared" si="4"/>
        <v>311</v>
      </c>
      <c r="D317" s="13"/>
      <c r="E317" s="13"/>
      <c r="F317" s="34"/>
      <c r="G317" s="14"/>
      <c r="H317" s="13"/>
    </row>
    <row r="318" spans="3:8" x14ac:dyDescent="0.4">
      <c r="C318" s="188">
        <f t="shared" si="4"/>
        <v>312</v>
      </c>
      <c r="D318" s="13"/>
      <c r="E318" s="13"/>
      <c r="F318" s="34"/>
      <c r="G318" s="14"/>
      <c r="H318" s="13"/>
    </row>
    <row r="319" spans="3:8" x14ac:dyDescent="0.4">
      <c r="C319" s="188">
        <f t="shared" si="4"/>
        <v>313</v>
      </c>
      <c r="D319" s="13"/>
      <c r="E319" s="13"/>
      <c r="F319" s="34"/>
      <c r="G319" s="14"/>
      <c r="H319" s="13"/>
    </row>
    <row r="320" spans="3:8" x14ac:dyDescent="0.4">
      <c r="C320" s="188">
        <f t="shared" si="4"/>
        <v>314</v>
      </c>
      <c r="D320" s="13"/>
      <c r="E320" s="13"/>
      <c r="F320" s="34"/>
      <c r="G320" s="14"/>
      <c r="H320" s="13"/>
    </row>
    <row r="321" spans="3:8" x14ac:dyDescent="0.4">
      <c r="C321" s="188">
        <f t="shared" si="4"/>
        <v>315</v>
      </c>
      <c r="D321" s="13"/>
      <c r="E321" s="13"/>
      <c r="F321" s="34"/>
      <c r="G321" s="14"/>
      <c r="H321" s="13"/>
    </row>
    <row r="322" spans="3:8" x14ac:dyDescent="0.4">
      <c r="C322" s="188">
        <f t="shared" si="4"/>
        <v>316</v>
      </c>
      <c r="D322" s="13"/>
      <c r="E322" s="13"/>
      <c r="F322" s="34"/>
      <c r="G322" s="14"/>
      <c r="H322" s="13"/>
    </row>
    <row r="323" spans="3:8" x14ac:dyDescent="0.4">
      <c r="C323" s="188">
        <f t="shared" si="4"/>
        <v>317</v>
      </c>
      <c r="D323" s="13"/>
      <c r="E323" s="13"/>
      <c r="F323" s="34"/>
      <c r="G323" s="14"/>
      <c r="H323" s="13"/>
    </row>
    <row r="324" spans="3:8" x14ac:dyDescent="0.4">
      <c r="C324" s="188">
        <f t="shared" si="4"/>
        <v>318</v>
      </c>
      <c r="D324" s="13"/>
      <c r="E324" s="13"/>
      <c r="F324" s="34"/>
      <c r="G324" s="14"/>
      <c r="H324" s="13"/>
    </row>
    <row r="325" spans="3:8" x14ac:dyDescent="0.4">
      <c r="C325" s="188">
        <f t="shared" si="4"/>
        <v>319</v>
      </c>
      <c r="D325" s="13"/>
      <c r="E325" s="13"/>
      <c r="F325" s="34"/>
      <c r="G325" s="14"/>
      <c r="H325" s="13"/>
    </row>
    <row r="326" spans="3:8" x14ac:dyDescent="0.4">
      <c r="C326" s="188">
        <f t="shared" si="4"/>
        <v>320</v>
      </c>
      <c r="D326" s="13"/>
      <c r="E326" s="13"/>
      <c r="F326" s="34"/>
      <c r="G326" s="14"/>
      <c r="H326" s="13"/>
    </row>
    <row r="327" spans="3:8" x14ac:dyDescent="0.4">
      <c r="C327" s="188">
        <f t="shared" ref="C327:C390" si="5">ROW()-6</f>
        <v>321</v>
      </c>
      <c r="D327" s="13"/>
      <c r="E327" s="13"/>
      <c r="F327" s="34"/>
      <c r="G327" s="14"/>
      <c r="H327" s="13"/>
    </row>
    <row r="328" spans="3:8" x14ac:dyDescent="0.4">
      <c r="C328" s="188">
        <f t="shared" si="5"/>
        <v>322</v>
      </c>
      <c r="D328" s="13"/>
      <c r="E328" s="13"/>
      <c r="F328" s="34"/>
      <c r="G328" s="14"/>
      <c r="H328" s="13"/>
    </row>
    <row r="329" spans="3:8" x14ac:dyDescent="0.4">
      <c r="C329" s="188">
        <f t="shared" si="5"/>
        <v>323</v>
      </c>
      <c r="D329" s="13"/>
      <c r="E329" s="13"/>
      <c r="F329" s="34"/>
      <c r="G329" s="14"/>
      <c r="H329" s="13"/>
    </row>
    <row r="330" spans="3:8" x14ac:dyDescent="0.4">
      <c r="C330" s="188">
        <f t="shared" si="5"/>
        <v>324</v>
      </c>
      <c r="D330" s="13"/>
      <c r="E330" s="13"/>
      <c r="F330" s="34"/>
      <c r="G330" s="14"/>
      <c r="H330" s="13"/>
    </row>
    <row r="331" spans="3:8" x14ac:dyDescent="0.4">
      <c r="C331" s="188">
        <f t="shared" si="5"/>
        <v>325</v>
      </c>
      <c r="D331" s="13"/>
      <c r="E331" s="13"/>
      <c r="F331" s="34"/>
      <c r="G331" s="14"/>
      <c r="H331" s="13"/>
    </row>
    <row r="332" spans="3:8" x14ac:dyDescent="0.4">
      <c r="C332" s="188">
        <f t="shared" si="5"/>
        <v>326</v>
      </c>
      <c r="D332" s="13"/>
      <c r="E332" s="13"/>
      <c r="F332" s="34"/>
      <c r="G332" s="14"/>
      <c r="H332" s="13"/>
    </row>
    <row r="333" spans="3:8" x14ac:dyDescent="0.4">
      <c r="C333" s="188">
        <f t="shared" si="5"/>
        <v>327</v>
      </c>
      <c r="D333" s="13"/>
      <c r="E333" s="13"/>
      <c r="F333" s="34"/>
      <c r="G333" s="14"/>
      <c r="H333" s="13"/>
    </row>
    <row r="334" spans="3:8" x14ac:dyDescent="0.4">
      <c r="C334" s="188">
        <f t="shared" si="5"/>
        <v>328</v>
      </c>
      <c r="D334" s="13"/>
      <c r="E334" s="13"/>
      <c r="F334" s="34"/>
      <c r="G334" s="14"/>
      <c r="H334" s="13"/>
    </row>
    <row r="335" spans="3:8" x14ac:dyDescent="0.4">
      <c r="C335" s="188">
        <f t="shared" si="5"/>
        <v>329</v>
      </c>
      <c r="D335" s="13"/>
      <c r="E335" s="13"/>
      <c r="F335" s="34"/>
      <c r="G335" s="14"/>
      <c r="H335" s="13"/>
    </row>
    <row r="336" spans="3:8" x14ac:dyDescent="0.4">
      <c r="C336" s="188">
        <f t="shared" si="5"/>
        <v>330</v>
      </c>
      <c r="D336" s="13"/>
      <c r="E336" s="13"/>
      <c r="F336" s="34"/>
      <c r="G336" s="14"/>
      <c r="H336" s="13"/>
    </row>
    <row r="337" spans="3:8" x14ac:dyDescent="0.4">
      <c r="C337" s="188">
        <f t="shared" si="5"/>
        <v>331</v>
      </c>
      <c r="D337" s="13"/>
      <c r="E337" s="13"/>
      <c r="F337" s="34"/>
      <c r="G337" s="14"/>
      <c r="H337" s="13"/>
    </row>
    <row r="338" spans="3:8" x14ac:dyDescent="0.4">
      <c r="C338" s="188">
        <f t="shared" si="5"/>
        <v>332</v>
      </c>
      <c r="D338" s="13"/>
      <c r="E338" s="13"/>
      <c r="F338" s="34"/>
      <c r="G338" s="14"/>
      <c r="H338" s="13"/>
    </row>
    <row r="339" spans="3:8" x14ac:dyDescent="0.4">
      <c r="C339" s="188">
        <f t="shared" si="5"/>
        <v>333</v>
      </c>
      <c r="D339" s="13"/>
      <c r="E339" s="13"/>
      <c r="F339" s="34"/>
      <c r="G339" s="14"/>
      <c r="H339" s="13"/>
    </row>
    <row r="340" spans="3:8" x14ac:dyDescent="0.4">
      <c r="C340" s="188">
        <f t="shared" si="5"/>
        <v>334</v>
      </c>
      <c r="D340" s="13"/>
      <c r="E340" s="13"/>
      <c r="F340" s="34"/>
      <c r="G340" s="14"/>
      <c r="H340" s="13"/>
    </row>
    <row r="341" spans="3:8" x14ac:dyDescent="0.4">
      <c r="C341" s="188">
        <f t="shared" si="5"/>
        <v>335</v>
      </c>
      <c r="D341" s="13"/>
      <c r="E341" s="13"/>
      <c r="F341" s="34"/>
      <c r="G341" s="14"/>
      <c r="H341" s="13"/>
    </row>
    <row r="342" spans="3:8" x14ac:dyDescent="0.4">
      <c r="C342" s="188">
        <f t="shared" si="5"/>
        <v>336</v>
      </c>
      <c r="D342" s="13"/>
      <c r="E342" s="13"/>
      <c r="F342" s="34"/>
      <c r="G342" s="14"/>
      <c r="H342" s="13"/>
    </row>
    <row r="343" spans="3:8" x14ac:dyDescent="0.4">
      <c r="C343" s="188">
        <f t="shared" si="5"/>
        <v>337</v>
      </c>
      <c r="D343" s="13"/>
      <c r="E343" s="13"/>
      <c r="F343" s="34"/>
      <c r="G343" s="14"/>
      <c r="H343" s="13"/>
    </row>
    <row r="344" spans="3:8" x14ac:dyDescent="0.4">
      <c r="C344" s="188">
        <f t="shared" si="5"/>
        <v>338</v>
      </c>
      <c r="D344" s="13"/>
      <c r="E344" s="13"/>
      <c r="F344" s="34"/>
      <c r="G344" s="14"/>
      <c r="H344" s="13"/>
    </row>
    <row r="345" spans="3:8" x14ac:dyDescent="0.4">
      <c r="C345" s="188">
        <f t="shared" si="5"/>
        <v>339</v>
      </c>
      <c r="D345" s="13"/>
      <c r="E345" s="13"/>
      <c r="F345" s="34"/>
      <c r="G345" s="14"/>
      <c r="H345" s="13"/>
    </row>
    <row r="346" spans="3:8" x14ac:dyDescent="0.4">
      <c r="C346" s="188">
        <f t="shared" si="5"/>
        <v>340</v>
      </c>
      <c r="D346" s="13"/>
      <c r="E346" s="13"/>
      <c r="F346" s="34"/>
      <c r="G346" s="14"/>
      <c r="H346" s="13"/>
    </row>
    <row r="347" spans="3:8" x14ac:dyDescent="0.4">
      <c r="C347" s="188">
        <f t="shared" si="5"/>
        <v>341</v>
      </c>
      <c r="D347" s="13"/>
      <c r="E347" s="13"/>
      <c r="F347" s="34"/>
      <c r="G347" s="14"/>
      <c r="H347" s="13"/>
    </row>
    <row r="348" spans="3:8" x14ac:dyDescent="0.4">
      <c r="C348" s="188">
        <f t="shared" si="5"/>
        <v>342</v>
      </c>
      <c r="D348" s="13"/>
      <c r="E348" s="13"/>
      <c r="F348" s="34"/>
      <c r="G348" s="14"/>
      <c r="H348" s="13"/>
    </row>
    <row r="349" spans="3:8" x14ac:dyDescent="0.4">
      <c r="C349" s="188">
        <f t="shared" si="5"/>
        <v>343</v>
      </c>
      <c r="D349" s="13"/>
      <c r="E349" s="13"/>
      <c r="F349" s="34"/>
      <c r="G349" s="14"/>
      <c r="H349" s="13"/>
    </row>
    <row r="350" spans="3:8" x14ac:dyDescent="0.4">
      <c r="C350" s="188">
        <f t="shared" si="5"/>
        <v>344</v>
      </c>
      <c r="D350" s="13"/>
      <c r="E350" s="13"/>
      <c r="F350" s="34"/>
      <c r="G350" s="14"/>
      <c r="H350" s="13"/>
    </row>
    <row r="351" spans="3:8" x14ac:dyDescent="0.4">
      <c r="C351" s="188">
        <f t="shared" si="5"/>
        <v>345</v>
      </c>
      <c r="D351" s="13"/>
      <c r="E351" s="13"/>
      <c r="F351" s="34"/>
      <c r="G351" s="14"/>
      <c r="H351" s="13"/>
    </row>
    <row r="352" spans="3:8" x14ac:dyDescent="0.4">
      <c r="C352" s="188">
        <f t="shared" si="5"/>
        <v>346</v>
      </c>
      <c r="D352" s="13"/>
      <c r="E352" s="13"/>
      <c r="F352" s="34"/>
      <c r="G352" s="14"/>
      <c r="H352" s="13"/>
    </row>
    <row r="353" spans="3:8" x14ac:dyDescent="0.4">
      <c r="C353" s="188">
        <f t="shared" si="5"/>
        <v>347</v>
      </c>
      <c r="D353" s="13"/>
      <c r="E353" s="13"/>
      <c r="F353" s="34"/>
      <c r="G353" s="14"/>
      <c r="H353" s="13"/>
    </row>
    <row r="354" spans="3:8" x14ac:dyDescent="0.4">
      <c r="C354" s="188">
        <f t="shared" si="5"/>
        <v>348</v>
      </c>
      <c r="D354" s="13"/>
      <c r="E354" s="13"/>
      <c r="F354" s="34"/>
      <c r="G354" s="14"/>
      <c r="H354" s="13"/>
    </row>
    <row r="355" spans="3:8" x14ac:dyDescent="0.4">
      <c r="C355" s="188">
        <f t="shared" si="5"/>
        <v>349</v>
      </c>
      <c r="D355" s="13"/>
      <c r="E355" s="13"/>
      <c r="F355" s="34"/>
      <c r="G355" s="14"/>
      <c r="H355" s="13"/>
    </row>
    <row r="356" spans="3:8" x14ac:dyDescent="0.4">
      <c r="C356" s="188">
        <f t="shared" si="5"/>
        <v>350</v>
      </c>
      <c r="D356" s="13"/>
      <c r="E356" s="13"/>
      <c r="F356" s="34"/>
      <c r="G356" s="14"/>
      <c r="H356" s="13"/>
    </row>
    <row r="357" spans="3:8" x14ac:dyDescent="0.4">
      <c r="C357" s="188">
        <f t="shared" si="5"/>
        <v>351</v>
      </c>
      <c r="D357" s="13"/>
      <c r="E357" s="13"/>
      <c r="F357" s="34"/>
      <c r="G357" s="14"/>
      <c r="H357" s="13"/>
    </row>
    <row r="358" spans="3:8" x14ac:dyDescent="0.4">
      <c r="C358" s="188">
        <f t="shared" si="5"/>
        <v>352</v>
      </c>
      <c r="D358" s="13"/>
      <c r="E358" s="13"/>
      <c r="F358" s="34"/>
      <c r="G358" s="14"/>
      <c r="H358" s="13"/>
    </row>
    <row r="359" spans="3:8" x14ac:dyDescent="0.4">
      <c r="C359" s="188">
        <f t="shared" si="5"/>
        <v>353</v>
      </c>
      <c r="D359" s="13"/>
      <c r="E359" s="13"/>
      <c r="F359" s="34"/>
      <c r="G359" s="14"/>
      <c r="H359" s="13"/>
    </row>
    <row r="360" spans="3:8" x14ac:dyDescent="0.4">
      <c r="C360" s="188">
        <f t="shared" si="5"/>
        <v>354</v>
      </c>
      <c r="D360" s="13"/>
      <c r="E360" s="13"/>
      <c r="F360" s="34"/>
      <c r="G360" s="14"/>
      <c r="H360" s="13"/>
    </row>
    <row r="361" spans="3:8" x14ac:dyDescent="0.4">
      <c r="C361" s="188">
        <f t="shared" si="5"/>
        <v>355</v>
      </c>
      <c r="D361" s="13"/>
      <c r="E361" s="13"/>
      <c r="F361" s="34"/>
      <c r="G361" s="14"/>
      <c r="H361" s="13"/>
    </row>
    <row r="362" spans="3:8" x14ac:dyDescent="0.4">
      <c r="C362" s="188">
        <f t="shared" si="5"/>
        <v>356</v>
      </c>
      <c r="D362" s="13"/>
      <c r="E362" s="13"/>
      <c r="F362" s="34"/>
      <c r="G362" s="14"/>
      <c r="H362" s="13"/>
    </row>
    <row r="363" spans="3:8" x14ac:dyDescent="0.4">
      <c r="C363" s="188">
        <f t="shared" si="5"/>
        <v>357</v>
      </c>
      <c r="D363" s="13"/>
      <c r="E363" s="13"/>
      <c r="F363" s="34"/>
      <c r="G363" s="14"/>
      <c r="H363" s="13"/>
    </row>
    <row r="364" spans="3:8" x14ac:dyDescent="0.4">
      <c r="C364" s="188">
        <f t="shared" si="5"/>
        <v>358</v>
      </c>
      <c r="D364" s="13"/>
      <c r="E364" s="13"/>
      <c r="F364" s="34"/>
      <c r="G364" s="14"/>
      <c r="H364" s="13"/>
    </row>
    <row r="365" spans="3:8" x14ac:dyDescent="0.4">
      <c r="C365" s="188">
        <f t="shared" si="5"/>
        <v>359</v>
      </c>
      <c r="D365" s="13"/>
      <c r="E365" s="13"/>
      <c r="F365" s="34"/>
      <c r="G365" s="14"/>
      <c r="H365" s="13"/>
    </row>
    <row r="366" spans="3:8" x14ac:dyDescent="0.4">
      <c r="C366" s="188">
        <f t="shared" si="5"/>
        <v>360</v>
      </c>
      <c r="D366" s="13"/>
      <c r="E366" s="13"/>
      <c r="F366" s="34"/>
      <c r="G366" s="14"/>
      <c r="H366" s="13"/>
    </row>
    <row r="367" spans="3:8" x14ac:dyDescent="0.4">
      <c r="C367" s="188">
        <f t="shared" si="5"/>
        <v>361</v>
      </c>
      <c r="D367" s="13"/>
      <c r="E367" s="13"/>
      <c r="F367" s="34"/>
      <c r="G367" s="14"/>
      <c r="H367" s="13"/>
    </row>
    <row r="368" spans="3:8" x14ac:dyDescent="0.4">
      <c r="C368" s="188">
        <f t="shared" si="5"/>
        <v>362</v>
      </c>
      <c r="D368" s="13"/>
      <c r="E368" s="13"/>
      <c r="F368" s="34"/>
      <c r="G368" s="14"/>
      <c r="H368" s="13"/>
    </row>
    <row r="369" spans="3:8" x14ac:dyDescent="0.4">
      <c r="C369" s="188">
        <f t="shared" si="5"/>
        <v>363</v>
      </c>
      <c r="D369" s="13"/>
      <c r="E369" s="13"/>
      <c r="F369" s="34"/>
      <c r="G369" s="14"/>
      <c r="H369" s="13"/>
    </row>
    <row r="370" spans="3:8" x14ac:dyDescent="0.4">
      <c r="C370" s="188">
        <f t="shared" si="5"/>
        <v>364</v>
      </c>
      <c r="D370" s="13"/>
      <c r="E370" s="13"/>
      <c r="F370" s="34"/>
      <c r="G370" s="14"/>
      <c r="H370" s="13"/>
    </row>
    <row r="371" spans="3:8" x14ac:dyDescent="0.4">
      <c r="C371" s="188">
        <f t="shared" si="5"/>
        <v>365</v>
      </c>
      <c r="D371" s="13"/>
      <c r="E371" s="13"/>
      <c r="F371" s="34"/>
      <c r="G371" s="14"/>
      <c r="H371" s="13"/>
    </row>
    <row r="372" spans="3:8" x14ac:dyDescent="0.4">
      <c r="C372" s="188">
        <f t="shared" si="5"/>
        <v>366</v>
      </c>
      <c r="D372" s="13"/>
      <c r="E372" s="13"/>
      <c r="F372" s="34"/>
      <c r="G372" s="14"/>
      <c r="H372" s="13"/>
    </row>
    <row r="373" spans="3:8" x14ac:dyDescent="0.4">
      <c r="C373" s="188">
        <f t="shared" si="5"/>
        <v>367</v>
      </c>
      <c r="D373" s="13"/>
      <c r="E373" s="13"/>
      <c r="F373" s="34"/>
      <c r="G373" s="14"/>
      <c r="H373" s="13"/>
    </row>
    <row r="374" spans="3:8" x14ac:dyDescent="0.4">
      <c r="C374" s="188">
        <f t="shared" si="5"/>
        <v>368</v>
      </c>
      <c r="D374" s="13"/>
      <c r="E374" s="13"/>
      <c r="F374" s="34"/>
      <c r="G374" s="14"/>
      <c r="H374" s="13"/>
    </row>
    <row r="375" spans="3:8" x14ac:dyDescent="0.4">
      <c r="C375" s="188">
        <f t="shared" si="5"/>
        <v>369</v>
      </c>
      <c r="D375" s="13"/>
      <c r="E375" s="13"/>
      <c r="F375" s="34"/>
      <c r="G375" s="14"/>
      <c r="H375" s="13"/>
    </row>
    <row r="376" spans="3:8" x14ac:dyDescent="0.4">
      <c r="C376" s="188">
        <f t="shared" si="5"/>
        <v>370</v>
      </c>
      <c r="D376" s="13"/>
      <c r="E376" s="13"/>
      <c r="F376" s="34"/>
      <c r="G376" s="14"/>
      <c r="H376" s="13"/>
    </row>
    <row r="377" spans="3:8" x14ac:dyDescent="0.4">
      <c r="C377" s="188">
        <f t="shared" si="5"/>
        <v>371</v>
      </c>
      <c r="D377" s="13"/>
      <c r="E377" s="13"/>
      <c r="F377" s="34"/>
      <c r="G377" s="14"/>
      <c r="H377" s="13"/>
    </row>
    <row r="378" spans="3:8" x14ac:dyDescent="0.4">
      <c r="C378" s="188">
        <f t="shared" si="5"/>
        <v>372</v>
      </c>
      <c r="D378" s="13"/>
      <c r="E378" s="13"/>
      <c r="F378" s="34"/>
      <c r="G378" s="14"/>
      <c r="H378" s="13"/>
    </row>
    <row r="379" spans="3:8" x14ac:dyDescent="0.4">
      <c r="C379" s="188">
        <f t="shared" si="5"/>
        <v>373</v>
      </c>
      <c r="D379" s="13"/>
      <c r="E379" s="13"/>
      <c r="F379" s="34"/>
      <c r="G379" s="14"/>
      <c r="H379" s="13"/>
    </row>
    <row r="380" spans="3:8" x14ac:dyDescent="0.4">
      <c r="C380" s="188">
        <f t="shared" si="5"/>
        <v>374</v>
      </c>
      <c r="D380" s="13"/>
      <c r="E380" s="13"/>
      <c r="F380" s="34"/>
      <c r="G380" s="14"/>
      <c r="H380" s="13"/>
    </row>
    <row r="381" spans="3:8" x14ac:dyDescent="0.4">
      <c r="C381" s="188">
        <f t="shared" si="5"/>
        <v>375</v>
      </c>
      <c r="D381" s="13"/>
      <c r="E381" s="13"/>
      <c r="F381" s="34"/>
      <c r="G381" s="14"/>
      <c r="H381" s="13"/>
    </row>
    <row r="382" spans="3:8" x14ac:dyDescent="0.4">
      <c r="C382" s="188">
        <f t="shared" si="5"/>
        <v>376</v>
      </c>
      <c r="D382" s="13"/>
      <c r="E382" s="13"/>
      <c r="F382" s="34"/>
      <c r="G382" s="14"/>
      <c r="H382" s="13"/>
    </row>
    <row r="383" spans="3:8" x14ac:dyDescent="0.4">
      <c r="C383" s="188">
        <f t="shared" si="5"/>
        <v>377</v>
      </c>
      <c r="D383" s="13"/>
      <c r="E383" s="13"/>
      <c r="F383" s="34"/>
      <c r="G383" s="14"/>
      <c r="H383" s="13"/>
    </row>
    <row r="384" spans="3:8" x14ac:dyDescent="0.4">
      <c r="C384" s="188">
        <f t="shared" si="5"/>
        <v>378</v>
      </c>
      <c r="D384" s="13"/>
      <c r="E384" s="13"/>
      <c r="F384" s="34"/>
      <c r="G384" s="14"/>
      <c r="H384" s="13"/>
    </row>
    <row r="385" spans="3:8" x14ac:dyDescent="0.4">
      <c r="C385" s="188">
        <f t="shared" si="5"/>
        <v>379</v>
      </c>
      <c r="D385" s="13"/>
      <c r="E385" s="13"/>
      <c r="F385" s="34"/>
      <c r="G385" s="14"/>
      <c r="H385" s="13"/>
    </row>
    <row r="386" spans="3:8" x14ac:dyDescent="0.4">
      <c r="C386" s="188">
        <f t="shared" si="5"/>
        <v>380</v>
      </c>
      <c r="D386" s="13"/>
      <c r="E386" s="13"/>
      <c r="F386" s="34"/>
      <c r="G386" s="14"/>
      <c r="H386" s="13"/>
    </row>
    <row r="387" spans="3:8" x14ac:dyDescent="0.4">
      <c r="C387" s="188">
        <f t="shared" si="5"/>
        <v>381</v>
      </c>
      <c r="D387" s="13"/>
      <c r="E387" s="13"/>
      <c r="F387" s="34"/>
      <c r="G387" s="14"/>
      <c r="H387" s="13"/>
    </row>
    <row r="388" spans="3:8" x14ac:dyDescent="0.4">
      <c r="C388" s="188">
        <f t="shared" si="5"/>
        <v>382</v>
      </c>
      <c r="D388" s="13"/>
      <c r="E388" s="13"/>
      <c r="F388" s="34"/>
      <c r="G388" s="14"/>
      <c r="H388" s="13"/>
    </row>
    <row r="389" spans="3:8" x14ac:dyDescent="0.4">
      <c r="C389" s="188">
        <f t="shared" si="5"/>
        <v>383</v>
      </c>
      <c r="D389" s="13"/>
      <c r="E389" s="13"/>
      <c r="F389" s="34"/>
      <c r="G389" s="14"/>
      <c r="H389" s="13"/>
    </row>
    <row r="390" spans="3:8" x14ac:dyDescent="0.4">
      <c r="C390" s="188">
        <f t="shared" si="5"/>
        <v>384</v>
      </c>
      <c r="D390" s="13"/>
      <c r="E390" s="13"/>
      <c r="F390" s="34"/>
      <c r="G390" s="14"/>
      <c r="H390" s="13"/>
    </row>
    <row r="391" spans="3:8" x14ac:dyDescent="0.4">
      <c r="C391" s="188">
        <f t="shared" ref="C391:C454" si="6">ROW()-6</f>
        <v>385</v>
      </c>
      <c r="D391" s="13"/>
      <c r="E391" s="13"/>
      <c r="F391" s="34"/>
      <c r="G391" s="14"/>
      <c r="H391" s="13"/>
    </row>
    <row r="392" spans="3:8" x14ac:dyDescent="0.4">
      <c r="C392" s="188">
        <f t="shared" si="6"/>
        <v>386</v>
      </c>
      <c r="D392" s="13"/>
      <c r="E392" s="13"/>
      <c r="F392" s="34"/>
      <c r="G392" s="14"/>
      <c r="H392" s="13"/>
    </row>
    <row r="393" spans="3:8" x14ac:dyDescent="0.4">
      <c r="C393" s="188">
        <f t="shared" si="6"/>
        <v>387</v>
      </c>
      <c r="D393" s="13"/>
      <c r="E393" s="13"/>
      <c r="F393" s="34"/>
      <c r="G393" s="14"/>
      <c r="H393" s="13"/>
    </row>
    <row r="394" spans="3:8" x14ac:dyDescent="0.4">
      <c r="C394" s="188">
        <f t="shared" si="6"/>
        <v>388</v>
      </c>
      <c r="D394" s="13"/>
      <c r="E394" s="13"/>
      <c r="F394" s="34"/>
      <c r="G394" s="14"/>
      <c r="H394" s="13"/>
    </row>
    <row r="395" spans="3:8" x14ac:dyDescent="0.4">
      <c r="C395" s="188">
        <f t="shared" si="6"/>
        <v>389</v>
      </c>
      <c r="D395" s="13"/>
      <c r="E395" s="13"/>
      <c r="F395" s="34"/>
      <c r="G395" s="14"/>
      <c r="H395" s="13"/>
    </row>
    <row r="396" spans="3:8" x14ac:dyDescent="0.4">
      <c r="C396" s="188">
        <f t="shared" si="6"/>
        <v>390</v>
      </c>
      <c r="D396" s="13"/>
      <c r="E396" s="13"/>
      <c r="F396" s="34"/>
      <c r="G396" s="14"/>
      <c r="H396" s="13"/>
    </row>
    <row r="397" spans="3:8" x14ac:dyDescent="0.4">
      <c r="C397" s="188">
        <f t="shared" si="6"/>
        <v>391</v>
      </c>
      <c r="D397" s="13"/>
      <c r="E397" s="13"/>
      <c r="F397" s="34"/>
      <c r="G397" s="14"/>
      <c r="H397" s="13"/>
    </row>
    <row r="398" spans="3:8" x14ac:dyDescent="0.4">
      <c r="C398" s="188">
        <f t="shared" si="6"/>
        <v>392</v>
      </c>
      <c r="D398" s="13"/>
      <c r="E398" s="13"/>
      <c r="F398" s="34"/>
      <c r="G398" s="14"/>
      <c r="H398" s="13"/>
    </row>
    <row r="399" spans="3:8" x14ac:dyDescent="0.4">
      <c r="C399" s="188">
        <f t="shared" si="6"/>
        <v>393</v>
      </c>
      <c r="D399" s="13"/>
      <c r="E399" s="13"/>
      <c r="F399" s="34"/>
      <c r="G399" s="14"/>
      <c r="H399" s="13"/>
    </row>
    <row r="400" spans="3:8" x14ac:dyDescent="0.4">
      <c r="C400" s="188">
        <f t="shared" si="6"/>
        <v>394</v>
      </c>
      <c r="D400" s="13"/>
      <c r="E400" s="13"/>
      <c r="F400" s="34"/>
      <c r="G400" s="14"/>
      <c r="H400" s="13"/>
    </row>
    <row r="401" spans="3:8" x14ac:dyDescent="0.4">
      <c r="C401" s="188">
        <f t="shared" si="6"/>
        <v>395</v>
      </c>
      <c r="D401" s="13"/>
      <c r="E401" s="13"/>
      <c r="F401" s="34"/>
      <c r="G401" s="14"/>
      <c r="H401" s="13"/>
    </row>
    <row r="402" spans="3:8" x14ac:dyDescent="0.4">
      <c r="C402" s="188">
        <f t="shared" si="6"/>
        <v>396</v>
      </c>
      <c r="D402" s="13"/>
      <c r="E402" s="13"/>
      <c r="F402" s="34"/>
      <c r="G402" s="14"/>
      <c r="H402" s="13"/>
    </row>
    <row r="403" spans="3:8" x14ac:dyDescent="0.4">
      <c r="C403" s="188">
        <f t="shared" si="6"/>
        <v>397</v>
      </c>
      <c r="D403" s="13"/>
      <c r="E403" s="13"/>
      <c r="F403" s="34"/>
      <c r="G403" s="14"/>
      <c r="H403" s="13"/>
    </row>
    <row r="404" spans="3:8" x14ac:dyDescent="0.4">
      <c r="C404" s="188">
        <f t="shared" si="6"/>
        <v>398</v>
      </c>
      <c r="D404" s="13"/>
      <c r="E404" s="13"/>
      <c r="F404" s="34"/>
      <c r="G404" s="14"/>
      <c r="H404" s="13"/>
    </row>
    <row r="405" spans="3:8" x14ac:dyDescent="0.4">
      <c r="C405" s="188">
        <f t="shared" si="6"/>
        <v>399</v>
      </c>
      <c r="D405" s="13"/>
      <c r="E405" s="13"/>
      <c r="F405" s="34"/>
      <c r="G405" s="14"/>
      <c r="H405" s="13"/>
    </row>
    <row r="406" spans="3:8" x14ac:dyDescent="0.4">
      <c r="C406" s="188">
        <f t="shared" si="6"/>
        <v>400</v>
      </c>
      <c r="D406" s="13"/>
      <c r="E406" s="13"/>
      <c r="F406" s="34"/>
      <c r="G406" s="14"/>
      <c r="H406" s="13"/>
    </row>
    <row r="407" spans="3:8" x14ac:dyDescent="0.4">
      <c r="C407" s="188">
        <f t="shared" si="6"/>
        <v>401</v>
      </c>
      <c r="D407" s="13"/>
      <c r="E407" s="13"/>
      <c r="F407" s="34"/>
      <c r="G407" s="14"/>
      <c r="H407" s="13"/>
    </row>
    <row r="408" spans="3:8" x14ac:dyDescent="0.4">
      <c r="C408" s="188">
        <f t="shared" si="6"/>
        <v>402</v>
      </c>
      <c r="D408" s="13"/>
      <c r="E408" s="13"/>
      <c r="F408" s="34"/>
      <c r="G408" s="14"/>
      <c r="H408" s="13"/>
    </row>
    <row r="409" spans="3:8" x14ac:dyDescent="0.4">
      <c r="C409" s="188">
        <f t="shared" si="6"/>
        <v>403</v>
      </c>
      <c r="D409" s="13"/>
      <c r="E409" s="13"/>
      <c r="F409" s="34"/>
      <c r="G409" s="14"/>
      <c r="H409" s="13"/>
    </row>
    <row r="410" spans="3:8" x14ac:dyDescent="0.4">
      <c r="C410" s="188">
        <f t="shared" si="6"/>
        <v>404</v>
      </c>
      <c r="D410" s="13"/>
      <c r="E410" s="13"/>
      <c r="F410" s="34"/>
      <c r="G410" s="14"/>
      <c r="H410" s="13"/>
    </row>
    <row r="411" spans="3:8" x14ac:dyDescent="0.4">
      <c r="C411" s="188">
        <f t="shared" si="6"/>
        <v>405</v>
      </c>
      <c r="D411" s="13"/>
      <c r="E411" s="13"/>
      <c r="F411" s="34"/>
      <c r="G411" s="14"/>
      <c r="H411" s="13"/>
    </row>
    <row r="412" spans="3:8" x14ac:dyDescent="0.4">
      <c r="C412" s="188">
        <f t="shared" si="6"/>
        <v>406</v>
      </c>
      <c r="D412" s="13"/>
      <c r="E412" s="13"/>
      <c r="F412" s="34"/>
      <c r="G412" s="14"/>
      <c r="H412" s="13"/>
    </row>
    <row r="413" spans="3:8" x14ac:dyDescent="0.4">
      <c r="C413" s="188">
        <f t="shared" si="6"/>
        <v>407</v>
      </c>
      <c r="D413" s="13"/>
      <c r="E413" s="13"/>
      <c r="F413" s="34"/>
      <c r="G413" s="14"/>
      <c r="H413" s="13"/>
    </row>
    <row r="414" spans="3:8" x14ac:dyDescent="0.4">
      <c r="C414" s="188">
        <f t="shared" si="6"/>
        <v>408</v>
      </c>
      <c r="D414" s="13"/>
      <c r="E414" s="13"/>
      <c r="F414" s="34"/>
      <c r="G414" s="14"/>
      <c r="H414" s="13"/>
    </row>
    <row r="415" spans="3:8" x14ac:dyDescent="0.4">
      <c r="C415" s="188">
        <f t="shared" si="6"/>
        <v>409</v>
      </c>
      <c r="D415" s="13"/>
      <c r="E415" s="13"/>
      <c r="F415" s="34"/>
      <c r="G415" s="14"/>
      <c r="H415" s="13"/>
    </row>
    <row r="416" spans="3:8" x14ac:dyDescent="0.4">
      <c r="C416" s="188">
        <f t="shared" si="6"/>
        <v>410</v>
      </c>
      <c r="D416" s="13"/>
      <c r="E416" s="13"/>
      <c r="F416" s="34"/>
      <c r="G416" s="14"/>
      <c r="H416" s="13"/>
    </row>
    <row r="417" spans="3:8" x14ac:dyDescent="0.4">
      <c r="C417" s="188">
        <f t="shared" si="6"/>
        <v>411</v>
      </c>
      <c r="D417" s="13"/>
      <c r="E417" s="13"/>
      <c r="F417" s="34"/>
      <c r="G417" s="14"/>
      <c r="H417" s="13"/>
    </row>
    <row r="418" spans="3:8" x14ac:dyDescent="0.4">
      <c r="C418" s="188">
        <f t="shared" si="6"/>
        <v>412</v>
      </c>
      <c r="D418" s="13"/>
      <c r="E418" s="13"/>
      <c r="F418" s="34"/>
      <c r="G418" s="14"/>
      <c r="H418" s="13"/>
    </row>
    <row r="419" spans="3:8" x14ac:dyDescent="0.4">
      <c r="C419" s="188">
        <f t="shared" si="6"/>
        <v>413</v>
      </c>
      <c r="D419" s="13"/>
      <c r="E419" s="13"/>
      <c r="F419" s="34"/>
      <c r="G419" s="14"/>
      <c r="H419" s="13"/>
    </row>
    <row r="420" spans="3:8" x14ac:dyDescent="0.4">
      <c r="C420" s="188">
        <f t="shared" si="6"/>
        <v>414</v>
      </c>
      <c r="D420" s="13"/>
      <c r="E420" s="13"/>
      <c r="F420" s="34"/>
      <c r="G420" s="14"/>
      <c r="H420" s="13"/>
    </row>
    <row r="421" spans="3:8" x14ac:dyDescent="0.4">
      <c r="C421" s="188">
        <f t="shared" si="6"/>
        <v>415</v>
      </c>
      <c r="D421" s="13"/>
      <c r="E421" s="13"/>
      <c r="F421" s="34"/>
      <c r="G421" s="14"/>
      <c r="H421" s="13"/>
    </row>
    <row r="422" spans="3:8" x14ac:dyDescent="0.4">
      <c r="C422" s="188">
        <f t="shared" si="6"/>
        <v>416</v>
      </c>
      <c r="D422" s="13"/>
      <c r="E422" s="13"/>
      <c r="F422" s="34"/>
      <c r="G422" s="14"/>
      <c r="H422" s="13"/>
    </row>
    <row r="423" spans="3:8" x14ac:dyDescent="0.4">
      <c r="C423" s="188">
        <f t="shared" si="6"/>
        <v>417</v>
      </c>
      <c r="D423" s="13"/>
      <c r="E423" s="13"/>
      <c r="F423" s="34"/>
      <c r="G423" s="14"/>
      <c r="H423" s="13"/>
    </row>
    <row r="424" spans="3:8" x14ac:dyDescent="0.4">
      <c r="C424" s="188">
        <f t="shared" si="6"/>
        <v>418</v>
      </c>
      <c r="D424" s="13"/>
      <c r="E424" s="13"/>
      <c r="F424" s="34"/>
      <c r="G424" s="14"/>
      <c r="H424" s="13"/>
    </row>
    <row r="425" spans="3:8" x14ac:dyDescent="0.4">
      <c r="C425" s="188">
        <f t="shared" si="6"/>
        <v>419</v>
      </c>
      <c r="D425" s="13"/>
      <c r="E425" s="13"/>
      <c r="F425" s="34"/>
      <c r="G425" s="14"/>
      <c r="H425" s="13"/>
    </row>
    <row r="426" spans="3:8" x14ac:dyDescent="0.4">
      <c r="C426" s="188">
        <f t="shared" si="6"/>
        <v>420</v>
      </c>
      <c r="D426" s="13"/>
      <c r="E426" s="13"/>
      <c r="F426" s="34"/>
      <c r="G426" s="14"/>
      <c r="H426" s="13"/>
    </row>
    <row r="427" spans="3:8" x14ac:dyDescent="0.4">
      <c r="C427" s="188">
        <f t="shared" si="6"/>
        <v>421</v>
      </c>
      <c r="D427" s="13"/>
      <c r="E427" s="13"/>
      <c r="F427" s="34"/>
      <c r="G427" s="14"/>
      <c r="H427" s="13"/>
    </row>
    <row r="428" spans="3:8" x14ac:dyDescent="0.4">
      <c r="C428" s="188">
        <f t="shared" si="6"/>
        <v>422</v>
      </c>
      <c r="D428" s="13"/>
      <c r="E428" s="13"/>
      <c r="F428" s="34"/>
      <c r="G428" s="14"/>
      <c r="H428" s="13"/>
    </row>
    <row r="429" spans="3:8" x14ac:dyDescent="0.4">
      <c r="C429" s="188">
        <f t="shared" si="6"/>
        <v>423</v>
      </c>
      <c r="D429" s="13"/>
      <c r="E429" s="13"/>
      <c r="F429" s="34"/>
      <c r="G429" s="14"/>
      <c r="H429" s="13"/>
    </row>
    <row r="430" spans="3:8" x14ac:dyDescent="0.4">
      <c r="C430" s="188">
        <f t="shared" si="6"/>
        <v>424</v>
      </c>
      <c r="D430" s="13"/>
      <c r="E430" s="13"/>
      <c r="F430" s="34"/>
      <c r="G430" s="14"/>
      <c r="H430" s="13"/>
    </row>
    <row r="431" spans="3:8" x14ac:dyDescent="0.4">
      <c r="C431" s="188">
        <f t="shared" si="6"/>
        <v>425</v>
      </c>
      <c r="D431" s="13"/>
      <c r="E431" s="13"/>
      <c r="F431" s="34"/>
      <c r="G431" s="14"/>
      <c r="H431" s="13"/>
    </row>
    <row r="432" spans="3:8" x14ac:dyDescent="0.4">
      <c r="C432" s="188">
        <f t="shared" si="6"/>
        <v>426</v>
      </c>
      <c r="D432" s="13"/>
      <c r="E432" s="13"/>
      <c r="F432" s="34"/>
      <c r="G432" s="14"/>
      <c r="H432" s="13"/>
    </row>
    <row r="433" spans="3:8" x14ac:dyDescent="0.4">
      <c r="C433" s="188">
        <f t="shared" si="6"/>
        <v>427</v>
      </c>
      <c r="D433" s="13"/>
      <c r="E433" s="13"/>
      <c r="F433" s="34"/>
      <c r="G433" s="14"/>
      <c r="H433" s="13"/>
    </row>
    <row r="434" spans="3:8" x14ac:dyDescent="0.4">
      <c r="C434" s="188">
        <f t="shared" si="6"/>
        <v>428</v>
      </c>
      <c r="D434" s="13"/>
      <c r="E434" s="13"/>
      <c r="F434" s="34"/>
      <c r="G434" s="14"/>
      <c r="H434" s="13"/>
    </row>
    <row r="435" spans="3:8" x14ac:dyDescent="0.4">
      <c r="C435" s="188">
        <f t="shared" si="6"/>
        <v>429</v>
      </c>
      <c r="D435" s="13"/>
      <c r="E435" s="13"/>
      <c r="F435" s="34"/>
      <c r="G435" s="14"/>
      <c r="H435" s="13"/>
    </row>
    <row r="436" spans="3:8" x14ac:dyDescent="0.4">
      <c r="C436" s="188">
        <f t="shared" si="6"/>
        <v>430</v>
      </c>
      <c r="D436" s="13"/>
      <c r="E436" s="13"/>
      <c r="F436" s="34"/>
      <c r="G436" s="14"/>
      <c r="H436" s="13"/>
    </row>
    <row r="437" spans="3:8" x14ac:dyDescent="0.4">
      <c r="C437" s="188">
        <f t="shared" si="6"/>
        <v>431</v>
      </c>
      <c r="D437" s="13"/>
      <c r="E437" s="13"/>
      <c r="F437" s="34"/>
      <c r="G437" s="14"/>
      <c r="H437" s="13"/>
    </row>
    <row r="438" spans="3:8" x14ac:dyDescent="0.4">
      <c r="C438" s="188">
        <f t="shared" si="6"/>
        <v>432</v>
      </c>
      <c r="D438" s="13"/>
      <c r="E438" s="13"/>
      <c r="F438" s="34"/>
      <c r="G438" s="14"/>
      <c r="H438" s="13"/>
    </row>
    <row r="439" spans="3:8" x14ac:dyDescent="0.4">
      <c r="C439" s="188">
        <f t="shared" si="6"/>
        <v>433</v>
      </c>
      <c r="D439" s="13"/>
      <c r="E439" s="13"/>
      <c r="F439" s="34"/>
      <c r="G439" s="14"/>
      <c r="H439" s="13"/>
    </row>
    <row r="440" spans="3:8" x14ac:dyDescent="0.4">
      <c r="C440" s="188">
        <f t="shared" si="6"/>
        <v>434</v>
      </c>
      <c r="D440" s="13"/>
      <c r="E440" s="13"/>
      <c r="F440" s="34"/>
      <c r="G440" s="14"/>
      <c r="H440" s="13"/>
    </row>
    <row r="441" spans="3:8" x14ac:dyDescent="0.4">
      <c r="C441" s="188">
        <f t="shared" si="6"/>
        <v>435</v>
      </c>
      <c r="D441" s="13"/>
      <c r="E441" s="13"/>
      <c r="F441" s="34"/>
      <c r="G441" s="14"/>
      <c r="H441" s="13"/>
    </row>
    <row r="442" spans="3:8" x14ac:dyDescent="0.4">
      <c r="C442" s="188">
        <f t="shared" si="6"/>
        <v>436</v>
      </c>
      <c r="D442" s="13"/>
      <c r="E442" s="13"/>
      <c r="F442" s="34"/>
      <c r="G442" s="14"/>
      <c r="H442" s="13"/>
    </row>
    <row r="443" spans="3:8" x14ac:dyDescent="0.4">
      <c r="C443" s="188">
        <f t="shared" si="6"/>
        <v>437</v>
      </c>
      <c r="D443" s="13"/>
      <c r="E443" s="13"/>
      <c r="F443" s="34"/>
      <c r="G443" s="14"/>
      <c r="H443" s="13"/>
    </row>
    <row r="444" spans="3:8" x14ac:dyDescent="0.4">
      <c r="C444" s="188">
        <f t="shared" si="6"/>
        <v>438</v>
      </c>
      <c r="D444" s="13"/>
      <c r="E444" s="13"/>
      <c r="F444" s="34"/>
      <c r="G444" s="14"/>
      <c r="H444" s="13"/>
    </row>
    <row r="445" spans="3:8" x14ac:dyDescent="0.4">
      <c r="C445" s="188">
        <f t="shared" si="6"/>
        <v>439</v>
      </c>
      <c r="D445" s="13"/>
      <c r="E445" s="13"/>
      <c r="F445" s="34"/>
      <c r="G445" s="14"/>
      <c r="H445" s="13"/>
    </row>
    <row r="446" spans="3:8" x14ac:dyDescent="0.4">
      <c r="C446" s="188">
        <f t="shared" si="6"/>
        <v>440</v>
      </c>
      <c r="D446" s="13"/>
      <c r="E446" s="13"/>
      <c r="F446" s="34"/>
      <c r="G446" s="14"/>
      <c r="H446" s="13"/>
    </row>
    <row r="447" spans="3:8" x14ac:dyDescent="0.4">
      <c r="C447" s="188">
        <f t="shared" si="6"/>
        <v>441</v>
      </c>
      <c r="D447" s="13"/>
      <c r="E447" s="13"/>
      <c r="F447" s="34"/>
      <c r="G447" s="14"/>
      <c r="H447" s="13"/>
    </row>
    <row r="448" spans="3:8" x14ac:dyDescent="0.4">
      <c r="C448" s="188">
        <f t="shared" si="6"/>
        <v>442</v>
      </c>
      <c r="D448" s="13"/>
      <c r="E448" s="13"/>
      <c r="F448" s="34"/>
      <c r="G448" s="14"/>
      <c r="H448" s="13"/>
    </row>
    <row r="449" spans="3:8" x14ac:dyDescent="0.4">
      <c r="C449" s="188">
        <f t="shared" si="6"/>
        <v>443</v>
      </c>
      <c r="D449" s="13"/>
      <c r="E449" s="13"/>
      <c r="F449" s="34"/>
      <c r="G449" s="14"/>
      <c r="H449" s="13"/>
    </row>
    <row r="450" spans="3:8" x14ac:dyDescent="0.4">
      <c r="C450" s="188">
        <f t="shared" si="6"/>
        <v>444</v>
      </c>
      <c r="D450" s="13"/>
      <c r="E450" s="13"/>
      <c r="F450" s="34"/>
      <c r="G450" s="14"/>
      <c r="H450" s="13"/>
    </row>
    <row r="451" spans="3:8" x14ac:dyDescent="0.4">
      <c r="C451" s="188">
        <f t="shared" si="6"/>
        <v>445</v>
      </c>
      <c r="D451" s="13"/>
      <c r="E451" s="13"/>
      <c r="F451" s="34"/>
      <c r="G451" s="14"/>
      <c r="H451" s="13"/>
    </row>
    <row r="452" spans="3:8" x14ac:dyDescent="0.4">
      <c r="C452" s="188">
        <f t="shared" si="6"/>
        <v>446</v>
      </c>
      <c r="D452" s="13"/>
      <c r="E452" s="13"/>
      <c r="F452" s="34"/>
      <c r="G452" s="14"/>
      <c r="H452" s="13"/>
    </row>
    <row r="453" spans="3:8" x14ac:dyDescent="0.4">
      <c r="C453" s="188">
        <f t="shared" si="6"/>
        <v>447</v>
      </c>
      <c r="D453" s="13"/>
      <c r="E453" s="13"/>
      <c r="F453" s="34"/>
      <c r="G453" s="14"/>
      <c r="H453" s="13"/>
    </row>
    <row r="454" spans="3:8" x14ac:dyDescent="0.4">
      <c r="C454" s="188">
        <f t="shared" si="6"/>
        <v>448</v>
      </c>
      <c r="D454" s="13"/>
      <c r="E454" s="13"/>
      <c r="F454" s="34"/>
      <c r="G454" s="14"/>
      <c r="H454" s="13"/>
    </row>
    <row r="455" spans="3:8" x14ac:dyDescent="0.4">
      <c r="C455" s="188">
        <f t="shared" ref="C455:C506" si="7">ROW()-6</f>
        <v>449</v>
      </c>
      <c r="D455" s="13"/>
      <c r="E455" s="13"/>
      <c r="F455" s="34"/>
      <c r="G455" s="14"/>
      <c r="H455" s="13"/>
    </row>
    <row r="456" spans="3:8" x14ac:dyDescent="0.4">
      <c r="C456" s="188">
        <f t="shared" si="7"/>
        <v>450</v>
      </c>
      <c r="D456" s="13"/>
      <c r="E456" s="13"/>
      <c r="F456" s="34"/>
      <c r="G456" s="14"/>
      <c r="H456" s="13"/>
    </row>
    <row r="457" spans="3:8" x14ac:dyDescent="0.4">
      <c r="C457" s="188">
        <f t="shared" si="7"/>
        <v>451</v>
      </c>
      <c r="D457" s="13"/>
      <c r="E457" s="13"/>
      <c r="F457" s="34"/>
      <c r="G457" s="14"/>
      <c r="H457" s="13"/>
    </row>
    <row r="458" spans="3:8" x14ac:dyDescent="0.4">
      <c r="C458" s="188">
        <f t="shared" si="7"/>
        <v>452</v>
      </c>
      <c r="D458" s="13"/>
      <c r="E458" s="13"/>
      <c r="F458" s="34"/>
      <c r="G458" s="14"/>
      <c r="H458" s="13"/>
    </row>
    <row r="459" spans="3:8" x14ac:dyDescent="0.4">
      <c r="C459" s="188">
        <f t="shared" si="7"/>
        <v>453</v>
      </c>
      <c r="D459" s="13"/>
      <c r="E459" s="13"/>
      <c r="F459" s="34"/>
      <c r="G459" s="14"/>
      <c r="H459" s="13"/>
    </row>
    <row r="460" spans="3:8" x14ac:dyDescent="0.4">
      <c r="C460" s="188">
        <f t="shared" si="7"/>
        <v>454</v>
      </c>
      <c r="D460" s="13"/>
      <c r="E460" s="13"/>
      <c r="F460" s="34"/>
      <c r="G460" s="14"/>
      <c r="H460" s="13"/>
    </row>
    <row r="461" spans="3:8" x14ac:dyDescent="0.4">
      <c r="C461" s="188">
        <f t="shared" si="7"/>
        <v>455</v>
      </c>
      <c r="D461" s="13"/>
      <c r="E461" s="13"/>
      <c r="F461" s="34"/>
      <c r="G461" s="14"/>
      <c r="H461" s="13"/>
    </row>
    <row r="462" spans="3:8" x14ac:dyDescent="0.4">
      <c r="C462" s="188">
        <f t="shared" si="7"/>
        <v>456</v>
      </c>
      <c r="D462" s="13"/>
      <c r="E462" s="13"/>
      <c r="F462" s="34"/>
      <c r="G462" s="14"/>
      <c r="H462" s="13"/>
    </row>
    <row r="463" spans="3:8" x14ac:dyDescent="0.4">
      <c r="C463" s="188">
        <f t="shared" si="7"/>
        <v>457</v>
      </c>
      <c r="D463" s="13"/>
      <c r="E463" s="13"/>
      <c r="F463" s="34"/>
      <c r="G463" s="14"/>
      <c r="H463" s="13"/>
    </row>
    <row r="464" spans="3:8" x14ac:dyDescent="0.4">
      <c r="C464" s="188">
        <f t="shared" si="7"/>
        <v>458</v>
      </c>
      <c r="D464" s="13"/>
      <c r="E464" s="13"/>
      <c r="F464" s="34"/>
      <c r="G464" s="14"/>
      <c r="H464" s="13"/>
    </row>
    <row r="465" spans="3:8" x14ac:dyDescent="0.4">
      <c r="C465" s="188">
        <f t="shared" si="7"/>
        <v>459</v>
      </c>
      <c r="D465" s="13"/>
      <c r="E465" s="13"/>
      <c r="F465" s="34"/>
      <c r="G465" s="14"/>
      <c r="H465" s="13"/>
    </row>
    <row r="466" spans="3:8" x14ac:dyDescent="0.4">
      <c r="C466" s="188">
        <f t="shared" si="7"/>
        <v>460</v>
      </c>
      <c r="D466" s="13"/>
      <c r="E466" s="13"/>
      <c r="F466" s="34"/>
      <c r="G466" s="14"/>
      <c r="H466" s="13"/>
    </row>
    <row r="467" spans="3:8" x14ac:dyDescent="0.4">
      <c r="C467" s="188">
        <f t="shared" si="7"/>
        <v>461</v>
      </c>
      <c r="D467" s="13"/>
      <c r="E467" s="13"/>
      <c r="F467" s="34"/>
      <c r="G467" s="14"/>
      <c r="H467" s="13"/>
    </row>
    <row r="468" spans="3:8" x14ac:dyDescent="0.4">
      <c r="C468" s="188">
        <f t="shared" si="7"/>
        <v>462</v>
      </c>
      <c r="D468" s="13"/>
      <c r="E468" s="13"/>
      <c r="F468" s="34"/>
      <c r="G468" s="14"/>
      <c r="H468" s="13"/>
    </row>
    <row r="469" spans="3:8" x14ac:dyDescent="0.4">
      <c r="C469" s="188">
        <f t="shared" si="7"/>
        <v>463</v>
      </c>
      <c r="D469" s="13"/>
      <c r="E469" s="13"/>
      <c r="F469" s="34"/>
      <c r="G469" s="14"/>
      <c r="H469" s="13"/>
    </row>
    <row r="470" spans="3:8" x14ac:dyDescent="0.4">
      <c r="C470" s="188">
        <f t="shared" si="7"/>
        <v>464</v>
      </c>
      <c r="D470" s="13"/>
      <c r="E470" s="13"/>
      <c r="F470" s="34"/>
      <c r="G470" s="14"/>
      <c r="H470" s="13"/>
    </row>
    <row r="471" spans="3:8" x14ac:dyDescent="0.4">
      <c r="C471" s="188">
        <f t="shared" si="7"/>
        <v>465</v>
      </c>
      <c r="D471" s="13"/>
      <c r="E471" s="13"/>
      <c r="F471" s="34"/>
      <c r="G471" s="14"/>
      <c r="H471" s="13"/>
    </row>
    <row r="472" spans="3:8" x14ac:dyDescent="0.4">
      <c r="C472" s="188">
        <f t="shared" si="7"/>
        <v>466</v>
      </c>
      <c r="D472" s="13"/>
      <c r="E472" s="13"/>
      <c r="F472" s="34"/>
      <c r="G472" s="14"/>
      <c r="H472" s="13"/>
    </row>
    <row r="473" spans="3:8" x14ac:dyDescent="0.4">
      <c r="C473" s="188">
        <f t="shared" si="7"/>
        <v>467</v>
      </c>
      <c r="D473" s="13"/>
      <c r="E473" s="13"/>
      <c r="F473" s="34"/>
      <c r="G473" s="14"/>
      <c r="H473" s="13"/>
    </row>
    <row r="474" spans="3:8" x14ac:dyDescent="0.4">
      <c r="C474" s="188">
        <f t="shared" si="7"/>
        <v>468</v>
      </c>
      <c r="D474" s="13"/>
      <c r="E474" s="13"/>
      <c r="F474" s="34"/>
      <c r="G474" s="14"/>
      <c r="H474" s="13"/>
    </row>
    <row r="475" spans="3:8" x14ac:dyDescent="0.4">
      <c r="C475" s="188">
        <f t="shared" si="7"/>
        <v>469</v>
      </c>
      <c r="D475" s="13"/>
      <c r="E475" s="13"/>
      <c r="F475" s="34"/>
      <c r="G475" s="14"/>
      <c r="H475" s="13"/>
    </row>
    <row r="476" spans="3:8" x14ac:dyDescent="0.4">
      <c r="C476" s="188">
        <f t="shared" si="7"/>
        <v>470</v>
      </c>
      <c r="D476" s="13"/>
      <c r="E476" s="13"/>
      <c r="F476" s="34"/>
      <c r="G476" s="14"/>
      <c r="H476" s="13"/>
    </row>
    <row r="477" spans="3:8" x14ac:dyDescent="0.4">
      <c r="C477" s="188">
        <f t="shared" si="7"/>
        <v>471</v>
      </c>
      <c r="D477" s="13"/>
      <c r="E477" s="13"/>
      <c r="F477" s="34"/>
      <c r="G477" s="14"/>
      <c r="H477" s="13"/>
    </row>
    <row r="478" spans="3:8" x14ac:dyDescent="0.4">
      <c r="C478" s="188">
        <f t="shared" si="7"/>
        <v>472</v>
      </c>
      <c r="D478" s="13"/>
      <c r="E478" s="13"/>
      <c r="F478" s="34"/>
      <c r="G478" s="14"/>
      <c r="H478" s="13"/>
    </row>
    <row r="479" spans="3:8" x14ac:dyDescent="0.4">
      <c r="C479" s="188">
        <f t="shared" si="7"/>
        <v>473</v>
      </c>
      <c r="D479" s="13"/>
      <c r="E479" s="13"/>
      <c r="F479" s="34"/>
      <c r="G479" s="14"/>
      <c r="H479" s="13"/>
    </row>
    <row r="480" spans="3:8" x14ac:dyDescent="0.4">
      <c r="C480" s="188">
        <f t="shared" si="7"/>
        <v>474</v>
      </c>
      <c r="D480" s="13"/>
      <c r="E480" s="13"/>
      <c r="F480" s="34"/>
      <c r="G480" s="14"/>
      <c r="H480" s="13"/>
    </row>
    <row r="481" spans="3:8" x14ac:dyDescent="0.4">
      <c r="C481" s="188">
        <f t="shared" si="7"/>
        <v>475</v>
      </c>
      <c r="D481" s="13"/>
      <c r="E481" s="13"/>
      <c r="F481" s="34"/>
      <c r="G481" s="14"/>
      <c r="H481" s="13"/>
    </row>
    <row r="482" spans="3:8" x14ac:dyDescent="0.4">
      <c r="C482" s="188">
        <f t="shared" si="7"/>
        <v>476</v>
      </c>
      <c r="D482" s="13"/>
      <c r="E482" s="13"/>
      <c r="F482" s="34"/>
      <c r="G482" s="14"/>
      <c r="H482" s="13"/>
    </row>
    <row r="483" spans="3:8" x14ac:dyDescent="0.4">
      <c r="C483" s="188">
        <f t="shared" si="7"/>
        <v>477</v>
      </c>
      <c r="D483" s="13"/>
      <c r="E483" s="13"/>
      <c r="F483" s="34"/>
      <c r="G483" s="14"/>
      <c r="H483" s="13"/>
    </row>
    <row r="484" spans="3:8" x14ac:dyDescent="0.4">
      <c r="C484" s="188">
        <f t="shared" si="7"/>
        <v>478</v>
      </c>
      <c r="D484" s="13"/>
      <c r="E484" s="13"/>
      <c r="F484" s="34"/>
      <c r="G484" s="14"/>
      <c r="H484" s="13"/>
    </row>
    <row r="485" spans="3:8" x14ac:dyDescent="0.4">
      <c r="C485" s="188">
        <f t="shared" si="7"/>
        <v>479</v>
      </c>
      <c r="D485" s="13"/>
      <c r="E485" s="13"/>
      <c r="F485" s="34"/>
      <c r="G485" s="14"/>
      <c r="H485" s="13"/>
    </row>
    <row r="486" spans="3:8" x14ac:dyDescent="0.4">
      <c r="C486" s="188">
        <f t="shared" si="7"/>
        <v>480</v>
      </c>
      <c r="D486" s="13"/>
      <c r="E486" s="13"/>
      <c r="F486" s="34"/>
      <c r="G486" s="14"/>
      <c r="H486" s="13"/>
    </row>
    <row r="487" spans="3:8" x14ac:dyDescent="0.4">
      <c r="C487" s="188">
        <f t="shared" si="7"/>
        <v>481</v>
      </c>
      <c r="D487" s="13"/>
      <c r="E487" s="13"/>
      <c r="F487" s="34"/>
      <c r="G487" s="14"/>
      <c r="H487" s="13"/>
    </row>
    <row r="488" spans="3:8" x14ac:dyDescent="0.4">
      <c r="C488" s="188">
        <f t="shared" si="7"/>
        <v>482</v>
      </c>
      <c r="D488" s="13"/>
      <c r="E488" s="13"/>
      <c r="F488" s="34"/>
      <c r="G488" s="14"/>
      <c r="H488" s="13"/>
    </row>
    <row r="489" spans="3:8" x14ac:dyDescent="0.4">
      <c r="C489" s="188">
        <f t="shared" si="7"/>
        <v>483</v>
      </c>
      <c r="D489" s="13"/>
      <c r="E489" s="13"/>
      <c r="F489" s="34"/>
      <c r="G489" s="14"/>
      <c r="H489" s="13"/>
    </row>
    <row r="490" spans="3:8" x14ac:dyDescent="0.4">
      <c r="C490" s="188">
        <f t="shared" si="7"/>
        <v>484</v>
      </c>
      <c r="D490" s="13"/>
      <c r="E490" s="13"/>
      <c r="F490" s="34"/>
      <c r="G490" s="14"/>
      <c r="H490" s="13"/>
    </row>
    <row r="491" spans="3:8" x14ac:dyDescent="0.4">
      <c r="C491" s="188">
        <f t="shared" si="7"/>
        <v>485</v>
      </c>
      <c r="D491" s="13"/>
      <c r="E491" s="13"/>
      <c r="F491" s="34"/>
      <c r="G491" s="14"/>
      <c r="H491" s="13"/>
    </row>
    <row r="492" spans="3:8" x14ac:dyDescent="0.4">
      <c r="C492" s="188">
        <f t="shared" si="7"/>
        <v>486</v>
      </c>
      <c r="D492" s="13"/>
      <c r="E492" s="13"/>
      <c r="F492" s="34"/>
      <c r="G492" s="14"/>
      <c r="H492" s="13"/>
    </row>
    <row r="493" spans="3:8" x14ac:dyDescent="0.4">
      <c r="C493" s="188">
        <f t="shared" si="7"/>
        <v>487</v>
      </c>
      <c r="D493" s="13"/>
      <c r="E493" s="13"/>
      <c r="F493" s="34"/>
      <c r="G493" s="14"/>
      <c r="H493" s="13"/>
    </row>
    <row r="494" spans="3:8" x14ac:dyDescent="0.4">
      <c r="C494" s="188">
        <f t="shared" si="7"/>
        <v>488</v>
      </c>
      <c r="D494" s="13"/>
      <c r="E494" s="13"/>
      <c r="F494" s="34"/>
      <c r="G494" s="14"/>
      <c r="H494" s="13"/>
    </row>
    <row r="495" spans="3:8" x14ac:dyDescent="0.4">
      <c r="C495" s="188">
        <f t="shared" si="7"/>
        <v>489</v>
      </c>
      <c r="D495" s="13"/>
      <c r="E495" s="13"/>
      <c r="F495" s="34"/>
      <c r="G495" s="14"/>
      <c r="H495" s="13"/>
    </row>
    <row r="496" spans="3:8" x14ac:dyDescent="0.4">
      <c r="C496" s="188">
        <f t="shared" si="7"/>
        <v>490</v>
      </c>
      <c r="D496" s="13"/>
      <c r="E496" s="13"/>
      <c r="F496" s="34"/>
      <c r="G496" s="14"/>
      <c r="H496" s="13"/>
    </row>
    <row r="497" spans="3:8" x14ac:dyDescent="0.4">
      <c r="C497" s="188">
        <f t="shared" si="7"/>
        <v>491</v>
      </c>
      <c r="D497" s="13"/>
      <c r="E497" s="13"/>
      <c r="F497" s="34"/>
      <c r="G497" s="14"/>
      <c r="H497" s="13"/>
    </row>
    <row r="498" spans="3:8" x14ac:dyDescent="0.4">
      <c r="C498" s="188">
        <f t="shared" si="7"/>
        <v>492</v>
      </c>
      <c r="D498" s="13"/>
      <c r="E498" s="13"/>
      <c r="F498" s="34"/>
      <c r="G498" s="14"/>
      <c r="H498" s="13"/>
    </row>
    <row r="499" spans="3:8" x14ac:dyDescent="0.4">
      <c r="C499" s="188">
        <f t="shared" si="7"/>
        <v>493</v>
      </c>
      <c r="D499" s="13"/>
      <c r="E499" s="13"/>
      <c r="F499" s="34"/>
      <c r="G499" s="14"/>
      <c r="H499" s="13"/>
    </row>
    <row r="500" spans="3:8" x14ac:dyDescent="0.4">
      <c r="C500" s="188">
        <f t="shared" si="7"/>
        <v>494</v>
      </c>
      <c r="D500" s="13"/>
      <c r="E500" s="13"/>
      <c r="F500" s="34"/>
      <c r="G500" s="14"/>
      <c r="H500" s="13"/>
    </row>
    <row r="501" spans="3:8" x14ac:dyDescent="0.4">
      <c r="C501" s="188">
        <f t="shared" si="7"/>
        <v>495</v>
      </c>
      <c r="D501" s="13"/>
      <c r="E501" s="13"/>
      <c r="F501" s="34"/>
      <c r="G501" s="14"/>
      <c r="H501" s="13"/>
    </row>
    <row r="502" spans="3:8" x14ac:dyDescent="0.4">
      <c r="C502" s="188">
        <f t="shared" si="7"/>
        <v>496</v>
      </c>
      <c r="D502" s="13"/>
      <c r="E502" s="13"/>
      <c r="F502" s="34"/>
      <c r="G502" s="14"/>
      <c r="H502" s="13"/>
    </row>
    <row r="503" spans="3:8" x14ac:dyDescent="0.4">
      <c r="C503" s="188">
        <f t="shared" si="7"/>
        <v>497</v>
      </c>
      <c r="D503" s="13"/>
      <c r="E503" s="13"/>
      <c r="F503" s="34"/>
      <c r="G503" s="14"/>
      <c r="H503" s="13"/>
    </row>
    <row r="504" spans="3:8" x14ac:dyDescent="0.4">
      <c r="C504" s="188">
        <f t="shared" si="7"/>
        <v>498</v>
      </c>
      <c r="D504" s="13"/>
      <c r="E504" s="13"/>
      <c r="F504" s="34"/>
      <c r="G504" s="14"/>
      <c r="H504" s="13"/>
    </row>
    <row r="505" spans="3:8" x14ac:dyDescent="0.4">
      <c r="C505" s="188">
        <f t="shared" si="7"/>
        <v>499</v>
      </c>
      <c r="D505" s="13"/>
      <c r="E505" s="13"/>
      <c r="F505" s="34"/>
      <c r="G505" s="14"/>
      <c r="H505" s="13"/>
    </row>
    <row r="506" spans="3:8" x14ac:dyDescent="0.4">
      <c r="C506" s="188">
        <f t="shared" si="7"/>
        <v>500</v>
      </c>
      <c r="D506" s="13"/>
      <c r="E506" s="13"/>
      <c r="F506" s="34"/>
      <c r="G506" s="14"/>
      <c r="H506" s="13"/>
    </row>
    <row r="507" spans="3:8" x14ac:dyDescent="0.4">
      <c r="C507" s="194" t="s">
        <v>2</v>
      </c>
      <c r="D507" s="194" t="s">
        <v>2</v>
      </c>
      <c r="E507" s="194" t="s">
        <v>2</v>
      </c>
      <c r="F507" s="194" t="s">
        <v>2</v>
      </c>
      <c r="G507" s="194" t="s">
        <v>2</v>
      </c>
      <c r="H507" s="194" t="s">
        <v>2</v>
      </c>
    </row>
    <row r="508" spans="3:8" x14ac:dyDescent="0.4">
      <c r="C508" s="194"/>
      <c r="D508" s="194"/>
      <c r="E508" s="194"/>
      <c r="F508" s="194"/>
      <c r="G508" s="194"/>
      <c r="H508" s="194"/>
    </row>
    <row r="509" spans="3:8" x14ac:dyDescent="0.4">
      <c r="C509" s="105" t="s">
        <v>43</v>
      </c>
    </row>
    <row r="512" spans="3:8" x14ac:dyDescent="0.4">
      <c r="C512" s="105" t="s">
        <v>44</v>
      </c>
    </row>
    <row r="513" spans="3:3" x14ac:dyDescent="0.4">
      <c r="C513" s="105" t="s">
        <v>45</v>
      </c>
    </row>
    <row r="514" spans="3:3" x14ac:dyDescent="0.4">
      <c r="C514" s="105" t="s">
        <v>46</v>
      </c>
    </row>
    <row r="515" spans="3:3" x14ac:dyDescent="0.4">
      <c r="C515" s="105" t="s">
        <v>47</v>
      </c>
    </row>
    <row r="516" spans="3:3" x14ac:dyDescent="0.4">
      <c r="C516" s="105" t="s">
        <v>48</v>
      </c>
    </row>
    <row r="518" spans="3:3" x14ac:dyDescent="0.4">
      <c r="C518" s="105" t="s">
        <v>49</v>
      </c>
    </row>
    <row r="519" spans="3:3" x14ac:dyDescent="0.4">
      <c r="C519" s="105" t="s">
        <v>50</v>
      </c>
    </row>
    <row r="520" spans="3:3" x14ac:dyDescent="0.4">
      <c r="C520" s="105" t="s">
        <v>51</v>
      </c>
    </row>
    <row r="521" spans="3:3" x14ac:dyDescent="0.4">
      <c r="C521" s="105" t="s">
        <v>52</v>
      </c>
    </row>
    <row r="522" spans="3:3" x14ac:dyDescent="0.4">
      <c r="C522" s="105" t="s">
        <v>53</v>
      </c>
    </row>
    <row r="523" spans="3:3" x14ac:dyDescent="0.4">
      <c r="C523" s="105" t="s">
        <v>54</v>
      </c>
    </row>
    <row r="524" spans="3:3" x14ac:dyDescent="0.4">
      <c r="C524" s="105" t="s">
        <v>55</v>
      </c>
    </row>
    <row r="525" spans="3:3" x14ac:dyDescent="0.4">
      <c r="C525" s="105" t="s">
        <v>56</v>
      </c>
    </row>
  </sheetData>
  <sheetProtection password="EA3B" sheet="1" objects="1" scenarios="1" formatRows="0" selectLockedCells="1"/>
  <phoneticPr fontId="1"/>
  <pageMargins left="0.7" right="0.7" top="0.75" bottom="0.75" header="0.3" footer="0.3"/>
  <pageSetup paperSize="9" scale="77"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5E819A30-3AA0-46EC-9516-83D2E43A7342}">
          <x14:formula1>
            <xm:f>プルダウン!$G$3:$G$5</xm:f>
          </x14:formula1>
          <xm:sqref>F7:F506</xm:sqref>
        </x14:dataValidation>
        <x14:dataValidation type="list" allowBlank="1" showInputMessage="1" showErrorMessage="1" xr:uid="{5663478B-070F-411C-BB8E-F2B05851F403}">
          <x14:formula1>
            <xm:f>プルダウン!$P$3:$P$7</xm:f>
          </x14:formula1>
          <xm:sqref>G7:G506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991B3-33C6-4D88-94E3-D2FA80D16AE1}">
  <sheetPr>
    <tabColor theme="9" tint="0.59999389629810485"/>
  </sheetPr>
  <dimension ref="A1:D761"/>
  <sheetViews>
    <sheetView showGridLines="0" workbookViewId="0">
      <pane xSplit="1" ySplit="2" topLeftCell="B630" activePane="bottomRight" state="frozen"/>
      <selection pane="topRight" activeCell="B1" sqref="B1"/>
      <selection pane="bottomLeft" activeCell="A3" sqref="A3"/>
      <selection pane="bottomRight" activeCell="C644" sqref="C644"/>
    </sheetView>
  </sheetViews>
  <sheetFormatPr defaultColWidth="9" defaultRowHeight="16.5" x14ac:dyDescent="0.3"/>
  <cols>
    <col min="1" max="1" width="9" style="19"/>
    <col min="2" max="2" width="17.75" style="19" customWidth="1"/>
    <col min="3" max="3" width="22.875" style="19" customWidth="1"/>
    <col min="4" max="16384" width="9" style="19"/>
  </cols>
  <sheetData>
    <row r="1" spans="1:4" x14ac:dyDescent="0.3">
      <c r="A1" s="19" t="s">
        <v>333</v>
      </c>
    </row>
    <row r="2" spans="1:4" x14ac:dyDescent="0.3">
      <c r="B2" s="32" t="s">
        <v>334</v>
      </c>
      <c r="C2" s="32" t="s">
        <v>335</v>
      </c>
    </row>
    <row r="3" spans="1:4" x14ac:dyDescent="0.3">
      <c r="B3" s="30" t="s">
        <v>336</v>
      </c>
      <c r="C3" s="30" t="s">
        <v>337</v>
      </c>
      <c r="D3" s="31"/>
    </row>
    <row r="4" spans="1:4" x14ac:dyDescent="0.3">
      <c r="B4" s="30" t="s">
        <v>336</v>
      </c>
      <c r="C4" s="30" t="s">
        <v>338</v>
      </c>
      <c r="D4" s="31"/>
    </row>
    <row r="5" spans="1:4" x14ac:dyDescent="0.3">
      <c r="B5" s="30" t="s">
        <v>336</v>
      </c>
      <c r="C5" s="30" t="s">
        <v>339</v>
      </c>
      <c r="D5" s="31"/>
    </row>
    <row r="6" spans="1:4" x14ac:dyDescent="0.3">
      <c r="B6" s="30" t="s">
        <v>336</v>
      </c>
      <c r="C6" s="30" t="s">
        <v>340</v>
      </c>
      <c r="D6" s="31"/>
    </row>
    <row r="7" spans="1:4" x14ac:dyDescent="0.3">
      <c r="B7" s="30" t="s">
        <v>336</v>
      </c>
      <c r="C7" s="30" t="s">
        <v>341</v>
      </c>
      <c r="D7" s="31"/>
    </row>
    <row r="8" spans="1:4" x14ac:dyDescent="0.3">
      <c r="B8" s="30" t="s">
        <v>336</v>
      </c>
      <c r="C8" s="30" t="s">
        <v>342</v>
      </c>
      <c r="D8" s="31"/>
    </row>
    <row r="9" spans="1:4" x14ac:dyDescent="0.3">
      <c r="B9" s="30" t="s">
        <v>336</v>
      </c>
      <c r="C9" s="30" t="s">
        <v>343</v>
      </c>
      <c r="D9" s="31"/>
    </row>
    <row r="10" spans="1:4" x14ac:dyDescent="0.3">
      <c r="B10" s="30" t="s">
        <v>336</v>
      </c>
      <c r="C10" s="30" t="s">
        <v>344</v>
      </c>
      <c r="D10" s="31"/>
    </row>
    <row r="11" spans="1:4" x14ac:dyDescent="0.3">
      <c r="B11" s="30" t="s">
        <v>336</v>
      </c>
      <c r="C11" s="30" t="s">
        <v>345</v>
      </c>
      <c r="D11" s="31"/>
    </row>
    <row r="12" spans="1:4" x14ac:dyDescent="0.3">
      <c r="B12" s="30" t="s">
        <v>336</v>
      </c>
      <c r="C12" s="30" t="s">
        <v>346</v>
      </c>
      <c r="D12" s="31"/>
    </row>
    <row r="13" spans="1:4" x14ac:dyDescent="0.3">
      <c r="B13" s="30" t="s">
        <v>336</v>
      </c>
      <c r="C13" s="30" t="s">
        <v>347</v>
      </c>
      <c r="D13" s="31"/>
    </row>
    <row r="14" spans="1:4" x14ac:dyDescent="0.3">
      <c r="B14" s="30" t="s">
        <v>336</v>
      </c>
      <c r="C14" s="30" t="s">
        <v>348</v>
      </c>
      <c r="D14" s="31"/>
    </row>
    <row r="15" spans="1:4" x14ac:dyDescent="0.3">
      <c r="B15" s="30" t="s">
        <v>336</v>
      </c>
      <c r="C15" s="30" t="s">
        <v>349</v>
      </c>
      <c r="D15" s="31"/>
    </row>
    <row r="16" spans="1:4" x14ac:dyDescent="0.3">
      <c r="B16" s="30" t="s">
        <v>336</v>
      </c>
      <c r="C16" s="30" t="s">
        <v>350</v>
      </c>
      <c r="D16" s="31"/>
    </row>
    <row r="17" spans="2:4" x14ac:dyDescent="0.3">
      <c r="B17" s="30" t="s">
        <v>336</v>
      </c>
      <c r="C17" s="30" t="s">
        <v>351</v>
      </c>
      <c r="D17" s="31"/>
    </row>
    <row r="18" spans="2:4" x14ac:dyDescent="0.3">
      <c r="B18" s="30" t="s">
        <v>336</v>
      </c>
      <c r="C18" s="30" t="s">
        <v>1090</v>
      </c>
      <c r="D18" s="31"/>
    </row>
    <row r="19" spans="2:4" x14ac:dyDescent="0.3">
      <c r="B19" s="30" t="s">
        <v>336</v>
      </c>
      <c r="C19" s="30" t="s">
        <v>353</v>
      </c>
      <c r="D19" s="31"/>
    </row>
    <row r="20" spans="2:4" x14ac:dyDescent="0.3">
      <c r="B20" s="30" t="s">
        <v>336</v>
      </c>
      <c r="C20" s="30" t="s">
        <v>354</v>
      </c>
      <c r="D20" s="31"/>
    </row>
    <row r="21" spans="2:4" x14ac:dyDescent="0.3">
      <c r="B21" s="30" t="s">
        <v>336</v>
      </c>
      <c r="C21" s="30" t="s">
        <v>355</v>
      </c>
      <c r="D21" s="31"/>
    </row>
    <row r="22" spans="2:4" x14ac:dyDescent="0.3">
      <c r="B22" s="30" t="s">
        <v>336</v>
      </c>
      <c r="C22" s="30" t="s">
        <v>356</v>
      </c>
      <c r="D22" s="31"/>
    </row>
    <row r="23" spans="2:4" x14ac:dyDescent="0.3">
      <c r="B23" s="30" t="s">
        <v>336</v>
      </c>
      <c r="C23" s="30" t="s">
        <v>357</v>
      </c>
      <c r="D23" s="31"/>
    </row>
    <row r="24" spans="2:4" x14ac:dyDescent="0.3">
      <c r="B24" s="30" t="s">
        <v>336</v>
      </c>
      <c r="C24" s="30" t="s">
        <v>358</v>
      </c>
      <c r="D24" s="31"/>
    </row>
    <row r="25" spans="2:4" x14ac:dyDescent="0.3">
      <c r="B25" s="30" t="s">
        <v>336</v>
      </c>
      <c r="C25" s="30" t="s">
        <v>359</v>
      </c>
      <c r="D25" s="31"/>
    </row>
    <row r="26" spans="2:4" x14ac:dyDescent="0.3">
      <c r="B26" s="30" t="s">
        <v>336</v>
      </c>
      <c r="C26" s="30" t="s">
        <v>360</v>
      </c>
      <c r="D26" s="31"/>
    </row>
    <row r="27" spans="2:4" x14ac:dyDescent="0.3">
      <c r="B27" s="30" t="s">
        <v>336</v>
      </c>
      <c r="C27" s="30" t="s">
        <v>361</v>
      </c>
      <c r="D27" s="31"/>
    </row>
    <row r="28" spans="2:4" x14ac:dyDescent="0.3">
      <c r="B28" s="30" t="s">
        <v>336</v>
      </c>
      <c r="C28" s="30" t="s">
        <v>362</v>
      </c>
      <c r="D28" s="31"/>
    </row>
    <row r="29" spans="2:4" x14ac:dyDescent="0.3">
      <c r="B29" s="30" t="s">
        <v>336</v>
      </c>
      <c r="C29" s="30" t="s">
        <v>363</v>
      </c>
      <c r="D29" s="31"/>
    </row>
    <row r="30" spans="2:4" x14ac:dyDescent="0.3">
      <c r="B30" s="30" t="s">
        <v>336</v>
      </c>
      <c r="C30" s="30" t="s">
        <v>364</v>
      </c>
      <c r="D30" s="31"/>
    </row>
    <row r="31" spans="2:4" x14ac:dyDescent="0.3">
      <c r="B31" s="30" t="s">
        <v>336</v>
      </c>
      <c r="C31" s="30" t="s">
        <v>365</v>
      </c>
      <c r="D31" s="31"/>
    </row>
    <row r="32" spans="2:4" x14ac:dyDescent="0.3">
      <c r="B32" s="30" t="s">
        <v>336</v>
      </c>
      <c r="C32" s="30" t="s">
        <v>366</v>
      </c>
      <c r="D32" s="31"/>
    </row>
    <row r="33" spans="2:4" x14ac:dyDescent="0.3">
      <c r="B33" s="30" t="s">
        <v>336</v>
      </c>
      <c r="C33" s="30" t="s">
        <v>367</v>
      </c>
      <c r="D33" s="31"/>
    </row>
    <row r="34" spans="2:4" x14ac:dyDescent="0.3">
      <c r="B34" s="30" t="s">
        <v>336</v>
      </c>
      <c r="C34" s="30" t="s">
        <v>368</v>
      </c>
      <c r="D34" s="31"/>
    </row>
    <row r="35" spans="2:4" x14ac:dyDescent="0.3">
      <c r="B35" s="30" t="s">
        <v>336</v>
      </c>
      <c r="C35" s="30" t="s">
        <v>369</v>
      </c>
      <c r="D35" s="31"/>
    </row>
    <row r="36" spans="2:4" x14ac:dyDescent="0.3">
      <c r="B36" s="30" t="s">
        <v>336</v>
      </c>
      <c r="C36" s="30" t="s">
        <v>370</v>
      </c>
      <c r="D36" s="31"/>
    </row>
    <row r="37" spans="2:4" x14ac:dyDescent="0.3">
      <c r="B37" s="30" t="s">
        <v>336</v>
      </c>
      <c r="C37" s="30" t="s">
        <v>371</v>
      </c>
      <c r="D37" s="31"/>
    </row>
    <row r="38" spans="2:4" x14ac:dyDescent="0.3">
      <c r="B38" s="30" t="s">
        <v>336</v>
      </c>
      <c r="C38" s="30" t="s">
        <v>372</v>
      </c>
      <c r="D38" s="31"/>
    </row>
    <row r="39" spans="2:4" x14ac:dyDescent="0.3">
      <c r="B39" s="30" t="s">
        <v>336</v>
      </c>
      <c r="C39" s="30" t="s">
        <v>373</v>
      </c>
      <c r="D39" s="31"/>
    </row>
    <row r="40" spans="2:4" x14ac:dyDescent="0.3">
      <c r="B40" s="30" t="s">
        <v>336</v>
      </c>
      <c r="C40" s="30" t="s">
        <v>374</v>
      </c>
      <c r="D40" s="31"/>
    </row>
    <row r="41" spans="2:4" x14ac:dyDescent="0.3">
      <c r="B41" s="30" t="s">
        <v>336</v>
      </c>
      <c r="C41" s="30" t="s">
        <v>375</v>
      </c>
      <c r="D41" s="31"/>
    </row>
    <row r="42" spans="2:4" x14ac:dyDescent="0.3">
      <c r="B42" s="30" t="s">
        <v>336</v>
      </c>
      <c r="C42" s="30" t="s">
        <v>376</v>
      </c>
      <c r="D42" s="31"/>
    </row>
    <row r="43" spans="2:4" x14ac:dyDescent="0.3">
      <c r="B43" s="30" t="s">
        <v>336</v>
      </c>
      <c r="C43" s="30" t="s">
        <v>377</v>
      </c>
      <c r="D43" s="31"/>
    </row>
    <row r="44" spans="2:4" x14ac:dyDescent="0.3">
      <c r="B44" s="30" t="s">
        <v>336</v>
      </c>
      <c r="C44" s="30" t="s">
        <v>378</v>
      </c>
      <c r="D44" s="31"/>
    </row>
    <row r="45" spans="2:4" x14ac:dyDescent="0.3">
      <c r="B45" s="30" t="s">
        <v>336</v>
      </c>
      <c r="C45" s="30" t="s">
        <v>379</v>
      </c>
      <c r="D45" s="31"/>
    </row>
    <row r="46" spans="2:4" x14ac:dyDescent="0.3">
      <c r="B46" s="30" t="s">
        <v>336</v>
      </c>
      <c r="C46" s="30" t="s">
        <v>380</v>
      </c>
      <c r="D46" s="31"/>
    </row>
    <row r="47" spans="2:4" x14ac:dyDescent="0.3">
      <c r="B47" s="30" t="s">
        <v>336</v>
      </c>
      <c r="C47" s="30" t="s">
        <v>381</v>
      </c>
      <c r="D47" s="31"/>
    </row>
    <row r="48" spans="2:4" x14ac:dyDescent="0.3">
      <c r="B48" s="30" t="s">
        <v>336</v>
      </c>
      <c r="C48" s="30" t="s">
        <v>382</v>
      </c>
      <c r="D48" s="31"/>
    </row>
    <row r="49" spans="2:4" x14ac:dyDescent="0.3">
      <c r="B49" s="30" t="s">
        <v>336</v>
      </c>
      <c r="C49" s="30" t="s">
        <v>383</v>
      </c>
      <c r="D49" s="31"/>
    </row>
    <row r="50" spans="2:4" x14ac:dyDescent="0.3">
      <c r="B50" s="30" t="s">
        <v>336</v>
      </c>
      <c r="C50" s="30" t="s">
        <v>384</v>
      </c>
      <c r="D50" s="31"/>
    </row>
    <row r="51" spans="2:4" x14ac:dyDescent="0.3">
      <c r="B51" s="30" t="s">
        <v>336</v>
      </c>
      <c r="C51" s="30" t="s">
        <v>385</v>
      </c>
      <c r="D51" s="31"/>
    </row>
    <row r="52" spans="2:4" x14ac:dyDescent="0.3">
      <c r="B52" s="30" t="s">
        <v>336</v>
      </c>
      <c r="C52" s="30" t="s">
        <v>386</v>
      </c>
      <c r="D52" s="31"/>
    </row>
    <row r="53" spans="2:4" x14ac:dyDescent="0.3">
      <c r="B53" s="30" t="s">
        <v>336</v>
      </c>
      <c r="C53" s="30" t="s">
        <v>387</v>
      </c>
      <c r="D53" s="31"/>
    </row>
    <row r="54" spans="2:4" x14ac:dyDescent="0.3">
      <c r="B54" s="30" t="s">
        <v>336</v>
      </c>
      <c r="C54" s="30" t="s">
        <v>388</v>
      </c>
      <c r="D54" s="31"/>
    </row>
    <row r="55" spans="2:4" x14ac:dyDescent="0.3">
      <c r="B55" s="30" t="s">
        <v>336</v>
      </c>
      <c r="C55" s="30" t="s">
        <v>389</v>
      </c>
      <c r="D55" s="31"/>
    </row>
    <row r="56" spans="2:4" x14ac:dyDescent="0.3">
      <c r="B56" s="30" t="s">
        <v>336</v>
      </c>
      <c r="C56" s="30" t="s">
        <v>390</v>
      </c>
      <c r="D56" s="31"/>
    </row>
    <row r="57" spans="2:4" x14ac:dyDescent="0.3">
      <c r="B57" s="30" t="s">
        <v>336</v>
      </c>
      <c r="C57" s="30" t="s">
        <v>391</v>
      </c>
      <c r="D57" s="31"/>
    </row>
    <row r="58" spans="2:4" x14ac:dyDescent="0.3">
      <c r="B58" s="30" t="s">
        <v>336</v>
      </c>
      <c r="C58" s="30" t="s">
        <v>392</v>
      </c>
      <c r="D58" s="31"/>
    </row>
    <row r="59" spans="2:4" x14ac:dyDescent="0.3">
      <c r="B59" s="30" t="s">
        <v>336</v>
      </c>
      <c r="C59" s="30" t="s">
        <v>393</v>
      </c>
      <c r="D59" s="31"/>
    </row>
    <row r="60" spans="2:4" x14ac:dyDescent="0.3">
      <c r="B60" s="30" t="s">
        <v>336</v>
      </c>
      <c r="C60" s="30" t="s">
        <v>394</v>
      </c>
      <c r="D60" s="31"/>
    </row>
    <row r="61" spans="2:4" x14ac:dyDescent="0.3">
      <c r="B61" s="30" t="s">
        <v>336</v>
      </c>
      <c r="C61" s="30" t="s">
        <v>395</v>
      </c>
      <c r="D61" s="31"/>
    </row>
    <row r="62" spans="2:4" x14ac:dyDescent="0.3">
      <c r="B62" s="30" t="s">
        <v>336</v>
      </c>
      <c r="C62" s="30" t="s">
        <v>396</v>
      </c>
      <c r="D62" s="31"/>
    </row>
    <row r="63" spans="2:4" x14ac:dyDescent="0.3">
      <c r="B63" s="30" t="s">
        <v>336</v>
      </c>
      <c r="C63" s="30" t="s">
        <v>397</v>
      </c>
      <c r="D63" s="31"/>
    </row>
    <row r="64" spans="2:4" x14ac:dyDescent="0.3">
      <c r="B64" s="30" t="s">
        <v>336</v>
      </c>
      <c r="C64" s="30" t="s">
        <v>398</v>
      </c>
      <c r="D64" s="31"/>
    </row>
    <row r="65" spans="2:4" x14ac:dyDescent="0.3">
      <c r="B65" s="30" t="s">
        <v>336</v>
      </c>
      <c r="C65" s="30" t="s">
        <v>399</v>
      </c>
      <c r="D65" s="31"/>
    </row>
    <row r="66" spans="2:4" x14ac:dyDescent="0.3">
      <c r="B66" s="30" t="s">
        <v>336</v>
      </c>
      <c r="C66" s="30" t="s">
        <v>400</v>
      </c>
      <c r="D66" s="31"/>
    </row>
    <row r="67" spans="2:4" x14ac:dyDescent="0.3">
      <c r="B67" s="30" t="s">
        <v>336</v>
      </c>
      <c r="C67" s="30" t="s">
        <v>401</v>
      </c>
      <c r="D67" s="31"/>
    </row>
    <row r="68" spans="2:4" x14ac:dyDescent="0.3">
      <c r="B68" s="30" t="s">
        <v>336</v>
      </c>
      <c r="C68" s="30" t="s">
        <v>402</v>
      </c>
      <c r="D68" s="31"/>
    </row>
    <row r="69" spans="2:4" x14ac:dyDescent="0.3">
      <c r="B69" s="30" t="s">
        <v>336</v>
      </c>
      <c r="C69" s="30" t="s">
        <v>403</v>
      </c>
      <c r="D69" s="31"/>
    </row>
    <row r="70" spans="2:4" x14ac:dyDescent="0.3">
      <c r="B70" s="30" t="s">
        <v>336</v>
      </c>
      <c r="C70" s="30" t="s">
        <v>404</v>
      </c>
      <c r="D70" s="31"/>
    </row>
    <row r="71" spans="2:4" x14ac:dyDescent="0.3">
      <c r="B71" s="30" t="s">
        <v>336</v>
      </c>
      <c r="C71" s="30" t="s">
        <v>405</v>
      </c>
      <c r="D71" s="31"/>
    </row>
    <row r="72" spans="2:4" x14ac:dyDescent="0.3">
      <c r="B72" s="30" t="s">
        <v>336</v>
      </c>
      <c r="C72" s="30" t="s">
        <v>406</v>
      </c>
      <c r="D72" s="31"/>
    </row>
    <row r="73" spans="2:4" x14ac:dyDescent="0.3">
      <c r="B73" s="30" t="s">
        <v>336</v>
      </c>
      <c r="C73" s="30" t="s">
        <v>407</v>
      </c>
      <c r="D73" s="31"/>
    </row>
    <row r="74" spans="2:4" x14ac:dyDescent="0.3">
      <c r="B74" s="30" t="s">
        <v>336</v>
      </c>
      <c r="C74" s="30" t="s">
        <v>408</v>
      </c>
      <c r="D74" s="31"/>
    </row>
    <row r="75" spans="2:4" x14ac:dyDescent="0.3">
      <c r="B75" s="30" t="s">
        <v>336</v>
      </c>
      <c r="C75" s="30" t="s">
        <v>409</v>
      </c>
      <c r="D75" s="31"/>
    </row>
    <row r="76" spans="2:4" x14ac:dyDescent="0.3">
      <c r="B76" s="30" t="s">
        <v>336</v>
      </c>
      <c r="C76" s="30" t="s">
        <v>410</v>
      </c>
      <c r="D76" s="31"/>
    </row>
    <row r="77" spans="2:4" x14ac:dyDescent="0.3">
      <c r="B77" s="30" t="s">
        <v>336</v>
      </c>
      <c r="C77" s="30" t="s">
        <v>411</v>
      </c>
      <c r="D77" s="31"/>
    </row>
    <row r="78" spans="2:4" x14ac:dyDescent="0.3">
      <c r="B78" s="30" t="s">
        <v>336</v>
      </c>
      <c r="C78" s="30" t="s">
        <v>412</v>
      </c>
      <c r="D78" s="31"/>
    </row>
    <row r="79" spans="2:4" x14ac:dyDescent="0.3">
      <c r="B79" s="30" t="s">
        <v>336</v>
      </c>
      <c r="C79" s="30" t="s">
        <v>413</v>
      </c>
      <c r="D79" s="31"/>
    </row>
    <row r="80" spans="2:4" x14ac:dyDescent="0.3">
      <c r="B80" s="30" t="s">
        <v>336</v>
      </c>
      <c r="C80" s="30" t="s">
        <v>414</v>
      </c>
      <c r="D80" s="31"/>
    </row>
    <row r="81" spans="2:4" x14ac:dyDescent="0.3">
      <c r="B81" s="30" t="s">
        <v>336</v>
      </c>
      <c r="C81" s="30" t="s">
        <v>415</v>
      </c>
      <c r="D81" s="31"/>
    </row>
    <row r="82" spans="2:4" x14ac:dyDescent="0.3">
      <c r="B82" s="30" t="s">
        <v>336</v>
      </c>
      <c r="C82" s="30" t="s">
        <v>416</v>
      </c>
      <c r="D82" s="31"/>
    </row>
    <row r="83" spans="2:4" x14ac:dyDescent="0.3">
      <c r="B83" s="30" t="s">
        <v>336</v>
      </c>
      <c r="C83" s="30" t="s">
        <v>417</v>
      </c>
      <c r="D83" s="31"/>
    </row>
    <row r="84" spans="2:4" x14ac:dyDescent="0.3">
      <c r="B84" s="30" t="s">
        <v>336</v>
      </c>
      <c r="C84" s="30" t="s">
        <v>418</v>
      </c>
      <c r="D84" s="31"/>
    </row>
    <row r="85" spans="2:4" x14ac:dyDescent="0.3">
      <c r="B85" s="30" t="s">
        <v>336</v>
      </c>
      <c r="C85" s="30" t="s">
        <v>419</v>
      </c>
      <c r="D85" s="31"/>
    </row>
    <row r="86" spans="2:4" x14ac:dyDescent="0.3">
      <c r="B86" s="30" t="s">
        <v>336</v>
      </c>
      <c r="C86" s="30" t="s">
        <v>420</v>
      </c>
      <c r="D86" s="31"/>
    </row>
    <row r="87" spans="2:4" x14ac:dyDescent="0.3">
      <c r="B87" s="30" t="s">
        <v>336</v>
      </c>
      <c r="C87" s="30" t="s">
        <v>421</v>
      </c>
      <c r="D87" s="31"/>
    </row>
    <row r="88" spans="2:4" x14ac:dyDescent="0.3">
      <c r="B88" s="30" t="s">
        <v>336</v>
      </c>
      <c r="C88" s="30" t="s">
        <v>422</v>
      </c>
      <c r="D88" s="31"/>
    </row>
    <row r="89" spans="2:4" x14ac:dyDescent="0.3">
      <c r="B89" s="30" t="s">
        <v>336</v>
      </c>
      <c r="C89" s="30" t="s">
        <v>423</v>
      </c>
      <c r="D89" s="31"/>
    </row>
    <row r="90" spans="2:4" x14ac:dyDescent="0.3">
      <c r="B90" s="30" t="s">
        <v>336</v>
      </c>
      <c r="C90" s="30" t="s">
        <v>424</v>
      </c>
      <c r="D90" s="31"/>
    </row>
    <row r="91" spans="2:4" x14ac:dyDescent="0.3">
      <c r="B91" s="30" t="s">
        <v>336</v>
      </c>
      <c r="C91" s="30" t="s">
        <v>425</v>
      </c>
      <c r="D91" s="31"/>
    </row>
    <row r="92" spans="2:4" x14ac:dyDescent="0.3">
      <c r="B92" s="30" t="s">
        <v>336</v>
      </c>
      <c r="C92" s="30" t="s">
        <v>426</v>
      </c>
      <c r="D92" s="31"/>
    </row>
    <row r="93" spans="2:4" x14ac:dyDescent="0.3">
      <c r="B93" s="30" t="s">
        <v>336</v>
      </c>
      <c r="C93" s="30" t="s">
        <v>427</v>
      </c>
      <c r="D93" s="31"/>
    </row>
    <row r="94" spans="2:4" x14ac:dyDescent="0.3">
      <c r="B94" s="30" t="s">
        <v>336</v>
      </c>
      <c r="C94" s="30" t="s">
        <v>428</v>
      </c>
      <c r="D94" s="31"/>
    </row>
    <row r="95" spans="2:4" x14ac:dyDescent="0.3">
      <c r="B95" s="30" t="s">
        <v>336</v>
      </c>
      <c r="C95" s="30" t="s">
        <v>429</v>
      </c>
      <c r="D95" s="31"/>
    </row>
    <row r="96" spans="2:4" x14ac:dyDescent="0.3">
      <c r="B96" s="30" t="s">
        <v>336</v>
      </c>
      <c r="C96" s="30" t="s">
        <v>430</v>
      </c>
      <c r="D96" s="31"/>
    </row>
    <row r="97" spans="2:4" x14ac:dyDescent="0.3">
      <c r="B97" s="30" t="s">
        <v>336</v>
      </c>
      <c r="C97" s="30" t="s">
        <v>431</v>
      </c>
      <c r="D97" s="31"/>
    </row>
    <row r="98" spans="2:4" x14ac:dyDescent="0.3">
      <c r="B98" s="30" t="s">
        <v>336</v>
      </c>
      <c r="C98" s="30" t="s">
        <v>432</v>
      </c>
      <c r="D98" s="31"/>
    </row>
    <row r="99" spans="2:4" x14ac:dyDescent="0.3">
      <c r="B99" s="30" t="s">
        <v>336</v>
      </c>
      <c r="C99" s="30" t="s">
        <v>433</v>
      </c>
      <c r="D99" s="31"/>
    </row>
    <row r="100" spans="2:4" x14ac:dyDescent="0.3">
      <c r="B100" s="30" t="s">
        <v>336</v>
      </c>
      <c r="C100" s="30" t="s">
        <v>434</v>
      </c>
      <c r="D100" s="31"/>
    </row>
    <row r="101" spans="2:4" x14ac:dyDescent="0.3">
      <c r="B101" s="30" t="s">
        <v>336</v>
      </c>
      <c r="C101" s="30" t="s">
        <v>435</v>
      </c>
      <c r="D101" s="31"/>
    </row>
    <row r="102" spans="2:4" x14ac:dyDescent="0.3">
      <c r="B102" s="30" t="s">
        <v>336</v>
      </c>
      <c r="C102" s="30" t="s">
        <v>436</v>
      </c>
      <c r="D102" s="31"/>
    </row>
    <row r="103" spans="2:4" x14ac:dyDescent="0.3">
      <c r="B103" s="30" t="s">
        <v>336</v>
      </c>
      <c r="C103" s="30" t="s">
        <v>437</v>
      </c>
      <c r="D103" s="31"/>
    </row>
    <row r="104" spans="2:4" x14ac:dyDescent="0.3">
      <c r="B104" s="30" t="s">
        <v>336</v>
      </c>
      <c r="C104" s="30" t="s">
        <v>438</v>
      </c>
      <c r="D104" s="31"/>
    </row>
    <row r="105" spans="2:4" x14ac:dyDescent="0.3">
      <c r="B105" s="30" t="s">
        <v>336</v>
      </c>
      <c r="C105" s="30" t="s">
        <v>439</v>
      </c>
      <c r="D105" s="31"/>
    </row>
    <row r="106" spans="2:4" x14ac:dyDescent="0.3">
      <c r="B106" s="30" t="s">
        <v>336</v>
      </c>
      <c r="C106" s="30" t="s">
        <v>440</v>
      </c>
      <c r="D106" s="31"/>
    </row>
    <row r="107" spans="2:4" x14ac:dyDescent="0.3">
      <c r="B107" s="30" t="s">
        <v>336</v>
      </c>
      <c r="C107" s="30" t="s">
        <v>441</v>
      </c>
      <c r="D107" s="31"/>
    </row>
    <row r="108" spans="2:4" x14ac:dyDescent="0.3">
      <c r="B108" s="30" t="s">
        <v>336</v>
      </c>
      <c r="C108" s="30" t="s">
        <v>442</v>
      </c>
      <c r="D108" s="31"/>
    </row>
    <row r="109" spans="2:4" x14ac:dyDescent="0.3">
      <c r="B109" s="30" t="s">
        <v>336</v>
      </c>
      <c r="C109" s="30" t="s">
        <v>443</v>
      </c>
      <c r="D109" s="31"/>
    </row>
    <row r="110" spans="2:4" x14ac:dyDescent="0.3">
      <c r="B110" s="30" t="s">
        <v>336</v>
      </c>
      <c r="C110" s="30" t="s">
        <v>444</v>
      </c>
      <c r="D110" s="31"/>
    </row>
    <row r="111" spans="2:4" x14ac:dyDescent="0.3">
      <c r="B111" s="30" t="s">
        <v>336</v>
      </c>
      <c r="C111" s="30" t="s">
        <v>445</v>
      </c>
      <c r="D111" s="31"/>
    </row>
    <row r="112" spans="2:4" x14ac:dyDescent="0.3">
      <c r="B112" s="30" t="s">
        <v>336</v>
      </c>
      <c r="C112" s="30" t="s">
        <v>446</v>
      </c>
      <c r="D112" s="31"/>
    </row>
    <row r="113" spans="2:4" x14ac:dyDescent="0.3">
      <c r="B113" s="30" t="s">
        <v>336</v>
      </c>
      <c r="C113" s="30" t="s">
        <v>447</v>
      </c>
      <c r="D113" s="31"/>
    </row>
    <row r="114" spans="2:4" x14ac:dyDescent="0.3">
      <c r="B114" s="30" t="s">
        <v>336</v>
      </c>
      <c r="C114" s="30" t="s">
        <v>448</v>
      </c>
      <c r="D114" s="31"/>
    </row>
    <row r="115" spans="2:4" x14ac:dyDescent="0.3">
      <c r="B115" s="30" t="s">
        <v>336</v>
      </c>
      <c r="C115" s="30" t="s">
        <v>449</v>
      </c>
      <c r="D115" s="31"/>
    </row>
    <row r="116" spans="2:4" x14ac:dyDescent="0.3">
      <c r="B116" s="30" t="s">
        <v>336</v>
      </c>
      <c r="C116" s="30" t="s">
        <v>450</v>
      </c>
      <c r="D116" s="31"/>
    </row>
    <row r="117" spans="2:4" x14ac:dyDescent="0.3">
      <c r="B117" s="30" t="s">
        <v>336</v>
      </c>
      <c r="C117" s="30" t="s">
        <v>451</v>
      </c>
      <c r="D117" s="31"/>
    </row>
    <row r="118" spans="2:4" x14ac:dyDescent="0.3">
      <c r="B118" s="30" t="s">
        <v>336</v>
      </c>
      <c r="C118" s="30" t="s">
        <v>452</v>
      </c>
      <c r="D118" s="31"/>
    </row>
    <row r="119" spans="2:4" x14ac:dyDescent="0.3">
      <c r="B119" s="30" t="s">
        <v>336</v>
      </c>
      <c r="C119" s="30" t="s">
        <v>453</v>
      </c>
      <c r="D119" s="31"/>
    </row>
    <row r="120" spans="2:4" x14ac:dyDescent="0.3">
      <c r="B120" s="30" t="s">
        <v>336</v>
      </c>
      <c r="C120" s="30" t="s">
        <v>454</v>
      </c>
      <c r="D120" s="31"/>
    </row>
    <row r="121" spans="2:4" x14ac:dyDescent="0.3">
      <c r="B121" s="30" t="s">
        <v>336</v>
      </c>
      <c r="C121" s="30" t="s">
        <v>455</v>
      </c>
      <c r="D121" s="31"/>
    </row>
    <row r="122" spans="2:4" x14ac:dyDescent="0.3">
      <c r="B122" s="30" t="s">
        <v>336</v>
      </c>
      <c r="C122" s="30" t="s">
        <v>456</v>
      </c>
      <c r="D122" s="31"/>
    </row>
    <row r="123" spans="2:4" x14ac:dyDescent="0.3">
      <c r="B123" s="30" t="s">
        <v>336</v>
      </c>
      <c r="C123" s="30" t="s">
        <v>457</v>
      </c>
      <c r="D123" s="31"/>
    </row>
    <row r="124" spans="2:4" x14ac:dyDescent="0.3">
      <c r="B124" s="30" t="s">
        <v>336</v>
      </c>
      <c r="C124" s="30" t="s">
        <v>458</v>
      </c>
      <c r="D124" s="31"/>
    </row>
    <row r="125" spans="2:4" x14ac:dyDescent="0.3">
      <c r="B125" s="30" t="s">
        <v>336</v>
      </c>
      <c r="C125" s="30" t="s">
        <v>459</v>
      </c>
      <c r="D125" s="31"/>
    </row>
    <row r="126" spans="2:4" x14ac:dyDescent="0.3">
      <c r="B126" s="30" t="s">
        <v>336</v>
      </c>
      <c r="C126" s="30" t="s">
        <v>460</v>
      </c>
      <c r="D126" s="31"/>
    </row>
    <row r="127" spans="2:4" x14ac:dyDescent="0.3">
      <c r="B127" s="30" t="s">
        <v>336</v>
      </c>
      <c r="C127" s="30" t="s">
        <v>461</v>
      </c>
      <c r="D127" s="31"/>
    </row>
    <row r="128" spans="2:4" x14ac:dyDescent="0.3">
      <c r="B128" s="30" t="s">
        <v>336</v>
      </c>
      <c r="C128" s="30" t="s">
        <v>462</v>
      </c>
      <c r="D128" s="31"/>
    </row>
    <row r="129" spans="2:4" x14ac:dyDescent="0.3">
      <c r="B129" s="30" t="s">
        <v>336</v>
      </c>
      <c r="C129" s="30" t="s">
        <v>463</v>
      </c>
      <c r="D129" s="31"/>
    </row>
    <row r="130" spans="2:4" x14ac:dyDescent="0.3">
      <c r="B130" s="30" t="s">
        <v>103</v>
      </c>
      <c r="C130" s="30" t="s">
        <v>464</v>
      </c>
      <c r="D130" s="31"/>
    </row>
    <row r="131" spans="2:4" x14ac:dyDescent="0.3">
      <c r="B131" s="30" t="s">
        <v>103</v>
      </c>
      <c r="C131" s="30" t="s">
        <v>465</v>
      </c>
      <c r="D131" s="31"/>
    </row>
    <row r="132" spans="2:4" x14ac:dyDescent="0.3">
      <c r="B132" s="30" t="s">
        <v>103</v>
      </c>
      <c r="C132" s="30" t="s">
        <v>466</v>
      </c>
      <c r="D132" s="31"/>
    </row>
    <row r="133" spans="2:4" x14ac:dyDescent="0.3">
      <c r="B133" s="30" t="s">
        <v>103</v>
      </c>
      <c r="C133" s="30" t="s">
        <v>467</v>
      </c>
      <c r="D133" s="31"/>
    </row>
    <row r="134" spans="2:4" x14ac:dyDescent="0.3">
      <c r="B134" s="30" t="s">
        <v>103</v>
      </c>
      <c r="C134" s="30" t="s">
        <v>468</v>
      </c>
      <c r="D134" s="31"/>
    </row>
    <row r="135" spans="2:4" x14ac:dyDescent="0.3">
      <c r="B135" s="30" t="s">
        <v>103</v>
      </c>
      <c r="C135" s="30" t="s">
        <v>469</v>
      </c>
      <c r="D135" s="31"/>
    </row>
    <row r="136" spans="2:4" x14ac:dyDescent="0.3">
      <c r="B136" s="30" t="s">
        <v>103</v>
      </c>
      <c r="C136" s="30" t="s">
        <v>470</v>
      </c>
      <c r="D136" s="31"/>
    </row>
    <row r="137" spans="2:4" x14ac:dyDescent="0.3">
      <c r="B137" s="30" t="s">
        <v>103</v>
      </c>
      <c r="C137" s="30" t="s">
        <v>471</v>
      </c>
      <c r="D137" s="31"/>
    </row>
    <row r="138" spans="2:4" x14ac:dyDescent="0.3">
      <c r="B138" s="30" t="s">
        <v>103</v>
      </c>
      <c r="C138" s="30" t="s">
        <v>472</v>
      </c>
      <c r="D138" s="31"/>
    </row>
    <row r="139" spans="2:4" x14ac:dyDescent="0.3">
      <c r="B139" s="30" t="s">
        <v>103</v>
      </c>
      <c r="C139" s="30" t="s">
        <v>473</v>
      </c>
      <c r="D139" s="31"/>
    </row>
    <row r="140" spans="2:4" x14ac:dyDescent="0.3">
      <c r="B140" s="30" t="s">
        <v>103</v>
      </c>
      <c r="C140" s="30" t="s">
        <v>474</v>
      </c>
      <c r="D140" s="31"/>
    </row>
    <row r="141" spans="2:4" x14ac:dyDescent="0.3">
      <c r="B141" s="30" t="s">
        <v>103</v>
      </c>
      <c r="C141" s="30" t="s">
        <v>475</v>
      </c>
      <c r="D141" s="31"/>
    </row>
    <row r="142" spans="2:4" x14ac:dyDescent="0.3">
      <c r="B142" s="30" t="s">
        <v>103</v>
      </c>
      <c r="C142" s="30" t="s">
        <v>476</v>
      </c>
      <c r="D142" s="31"/>
    </row>
    <row r="143" spans="2:4" x14ac:dyDescent="0.3">
      <c r="B143" s="30" t="s">
        <v>103</v>
      </c>
      <c r="C143" s="30" t="s">
        <v>477</v>
      </c>
      <c r="D143" s="31"/>
    </row>
    <row r="144" spans="2:4" x14ac:dyDescent="0.3">
      <c r="B144" s="30" t="s">
        <v>103</v>
      </c>
      <c r="C144" s="30" t="s">
        <v>478</v>
      </c>
      <c r="D144" s="31"/>
    </row>
    <row r="145" spans="2:4" x14ac:dyDescent="0.3">
      <c r="B145" s="30" t="s">
        <v>103</v>
      </c>
      <c r="C145" s="30" t="s">
        <v>479</v>
      </c>
      <c r="D145" s="31"/>
    </row>
    <row r="146" spans="2:4" x14ac:dyDescent="0.3">
      <c r="B146" s="30" t="s">
        <v>103</v>
      </c>
      <c r="C146" s="30" t="s">
        <v>480</v>
      </c>
      <c r="D146" s="31"/>
    </row>
    <row r="147" spans="2:4" x14ac:dyDescent="0.3">
      <c r="B147" s="30" t="s">
        <v>103</v>
      </c>
      <c r="C147" s="30" t="s">
        <v>481</v>
      </c>
      <c r="D147" s="31"/>
    </row>
    <row r="148" spans="2:4" x14ac:dyDescent="0.3">
      <c r="B148" s="30" t="s">
        <v>103</v>
      </c>
      <c r="C148" s="30" t="s">
        <v>482</v>
      </c>
      <c r="D148" s="31"/>
    </row>
    <row r="149" spans="2:4" x14ac:dyDescent="0.3">
      <c r="B149" s="30" t="s">
        <v>103</v>
      </c>
      <c r="C149" s="30" t="s">
        <v>483</v>
      </c>
      <c r="D149" s="31"/>
    </row>
    <row r="150" spans="2:4" x14ac:dyDescent="0.3">
      <c r="B150" s="30" t="s">
        <v>103</v>
      </c>
      <c r="C150" s="30" t="s">
        <v>484</v>
      </c>
      <c r="D150" s="31"/>
    </row>
    <row r="151" spans="2:4" x14ac:dyDescent="0.3">
      <c r="B151" s="30" t="s">
        <v>103</v>
      </c>
      <c r="C151" s="30" t="s">
        <v>485</v>
      </c>
      <c r="D151" s="31"/>
    </row>
    <row r="152" spans="2:4" x14ac:dyDescent="0.3">
      <c r="B152" s="30" t="s">
        <v>103</v>
      </c>
      <c r="C152" s="30" t="s">
        <v>486</v>
      </c>
      <c r="D152" s="31"/>
    </row>
    <row r="153" spans="2:4" x14ac:dyDescent="0.3">
      <c r="B153" s="30" t="s">
        <v>103</v>
      </c>
      <c r="C153" s="30" t="s">
        <v>487</v>
      </c>
      <c r="D153" s="31"/>
    </row>
    <row r="154" spans="2:4" x14ac:dyDescent="0.3">
      <c r="B154" s="30" t="s">
        <v>103</v>
      </c>
      <c r="C154" s="30" t="s">
        <v>488</v>
      </c>
      <c r="D154" s="31"/>
    </row>
    <row r="155" spans="2:4" x14ac:dyDescent="0.3">
      <c r="B155" s="30" t="s">
        <v>103</v>
      </c>
      <c r="C155" s="30" t="s">
        <v>489</v>
      </c>
      <c r="D155" s="31"/>
    </row>
    <row r="156" spans="2:4" x14ac:dyDescent="0.3">
      <c r="B156" s="30" t="s">
        <v>103</v>
      </c>
      <c r="C156" s="30" t="s">
        <v>490</v>
      </c>
      <c r="D156" s="31"/>
    </row>
    <row r="157" spans="2:4" x14ac:dyDescent="0.3">
      <c r="B157" s="30" t="s">
        <v>103</v>
      </c>
      <c r="C157" s="30" t="s">
        <v>491</v>
      </c>
      <c r="D157" s="31"/>
    </row>
    <row r="158" spans="2:4" x14ac:dyDescent="0.3">
      <c r="B158" s="30" t="s">
        <v>104</v>
      </c>
      <c r="C158" s="30" t="s">
        <v>492</v>
      </c>
      <c r="D158" s="31"/>
    </row>
    <row r="159" spans="2:4" x14ac:dyDescent="0.3">
      <c r="B159" s="30" t="s">
        <v>104</v>
      </c>
      <c r="C159" s="30" t="s">
        <v>493</v>
      </c>
      <c r="D159" s="31"/>
    </row>
    <row r="160" spans="2:4" x14ac:dyDescent="0.3">
      <c r="B160" s="30" t="s">
        <v>104</v>
      </c>
      <c r="C160" s="30" t="s">
        <v>494</v>
      </c>
      <c r="D160" s="31"/>
    </row>
    <row r="161" spans="2:4" x14ac:dyDescent="0.3">
      <c r="B161" s="30" t="s">
        <v>104</v>
      </c>
      <c r="C161" s="30" t="s">
        <v>495</v>
      </c>
      <c r="D161" s="31"/>
    </row>
    <row r="162" spans="2:4" x14ac:dyDescent="0.3">
      <c r="B162" s="30" t="s">
        <v>104</v>
      </c>
      <c r="C162" s="30" t="s">
        <v>496</v>
      </c>
      <c r="D162" s="31"/>
    </row>
    <row r="163" spans="2:4" x14ac:dyDescent="0.3">
      <c r="B163" s="30" t="s">
        <v>104</v>
      </c>
      <c r="C163" s="30" t="s">
        <v>497</v>
      </c>
      <c r="D163" s="31"/>
    </row>
    <row r="164" spans="2:4" x14ac:dyDescent="0.3">
      <c r="B164" s="30" t="s">
        <v>104</v>
      </c>
      <c r="C164" s="30" t="s">
        <v>498</v>
      </c>
      <c r="D164" s="31"/>
    </row>
    <row r="165" spans="2:4" x14ac:dyDescent="0.3">
      <c r="B165" s="30" t="s">
        <v>104</v>
      </c>
      <c r="C165" s="30" t="s">
        <v>499</v>
      </c>
      <c r="D165" s="31"/>
    </row>
    <row r="166" spans="2:4" x14ac:dyDescent="0.3">
      <c r="B166" s="30" t="s">
        <v>104</v>
      </c>
      <c r="C166" s="30" t="s">
        <v>500</v>
      </c>
      <c r="D166" s="31"/>
    </row>
    <row r="167" spans="2:4" x14ac:dyDescent="0.3">
      <c r="B167" s="30" t="s">
        <v>104</v>
      </c>
      <c r="C167" s="30" t="s">
        <v>501</v>
      </c>
      <c r="D167" s="31"/>
    </row>
    <row r="168" spans="2:4" x14ac:dyDescent="0.3">
      <c r="B168" s="30" t="s">
        <v>104</v>
      </c>
      <c r="C168" s="30" t="s">
        <v>502</v>
      </c>
      <c r="D168" s="31"/>
    </row>
    <row r="169" spans="2:4" x14ac:dyDescent="0.3">
      <c r="B169" s="30" t="s">
        <v>104</v>
      </c>
      <c r="C169" s="30" t="s">
        <v>503</v>
      </c>
      <c r="D169" s="31"/>
    </row>
    <row r="170" spans="2:4" x14ac:dyDescent="0.3">
      <c r="B170" s="30" t="s">
        <v>104</v>
      </c>
      <c r="C170" s="30" t="s">
        <v>504</v>
      </c>
      <c r="D170" s="31"/>
    </row>
    <row r="171" spans="2:4" x14ac:dyDescent="0.3">
      <c r="B171" s="30" t="s">
        <v>104</v>
      </c>
      <c r="C171" s="30" t="s">
        <v>505</v>
      </c>
      <c r="D171" s="31"/>
    </row>
    <row r="172" spans="2:4" x14ac:dyDescent="0.3">
      <c r="B172" s="30" t="s">
        <v>104</v>
      </c>
      <c r="C172" s="30" t="s">
        <v>506</v>
      </c>
      <c r="D172" s="31"/>
    </row>
    <row r="173" spans="2:4" x14ac:dyDescent="0.3">
      <c r="B173" s="30" t="s">
        <v>104</v>
      </c>
      <c r="C173" s="30" t="s">
        <v>507</v>
      </c>
      <c r="D173" s="31"/>
    </row>
    <row r="174" spans="2:4" x14ac:dyDescent="0.3">
      <c r="B174" s="30" t="s">
        <v>104</v>
      </c>
      <c r="C174" s="30" t="s">
        <v>508</v>
      </c>
      <c r="D174" s="31"/>
    </row>
    <row r="175" spans="2:4" x14ac:dyDescent="0.3">
      <c r="B175" s="30" t="s">
        <v>104</v>
      </c>
      <c r="C175" s="30" t="s">
        <v>509</v>
      </c>
      <c r="D175" s="31"/>
    </row>
    <row r="176" spans="2:4" x14ac:dyDescent="0.3">
      <c r="B176" s="30" t="s">
        <v>105</v>
      </c>
      <c r="C176" s="30" t="s">
        <v>510</v>
      </c>
      <c r="D176" s="31"/>
    </row>
    <row r="177" spans="2:4" x14ac:dyDescent="0.3">
      <c r="B177" s="30" t="s">
        <v>105</v>
      </c>
      <c r="C177" s="30" t="s">
        <v>511</v>
      </c>
      <c r="D177" s="31"/>
    </row>
    <row r="178" spans="2:4" x14ac:dyDescent="0.3">
      <c r="B178" s="30" t="s">
        <v>105</v>
      </c>
      <c r="C178" s="30" t="s">
        <v>512</v>
      </c>
      <c r="D178" s="31"/>
    </row>
    <row r="179" spans="2:4" x14ac:dyDescent="0.3">
      <c r="B179" s="30" t="s">
        <v>105</v>
      </c>
      <c r="C179" s="30" t="s">
        <v>513</v>
      </c>
      <c r="D179" s="31"/>
    </row>
    <row r="180" spans="2:4" x14ac:dyDescent="0.3">
      <c r="B180" s="30" t="s">
        <v>105</v>
      </c>
      <c r="C180" s="30" t="s">
        <v>514</v>
      </c>
      <c r="D180" s="31"/>
    </row>
    <row r="181" spans="2:4" x14ac:dyDescent="0.3">
      <c r="B181" s="30" t="s">
        <v>105</v>
      </c>
      <c r="C181" s="30" t="s">
        <v>515</v>
      </c>
      <c r="D181" s="31"/>
    </row>
    <row r="182" spans="2:4" x14ac:dyDescent="0.3">
      <c r="B182" s="30" t="s">
        <v>105</v>
      </c>
      <c r="C182" s="30" t="s">
        <v>516</v>
      </c>
      <c r="D182" s="31"/>
    </row>
    <row r="183" spans="2:4" x14ac:dyDescent="0.3">
      <c r="B183" s="30" t="s">
        <v>105</v>
      </c>
      <c r="C183" s="30" t="s">
        <v>517</v>
      </c>
      <c r="D183" s="31"/>
    </row>
    <row r="184" spans="2:4" x14ac:dyDescent="0.3">
      <c r="B184" s="30" t="s">
        <v>105</v>
      </c>
      <c r="C184" s="30" t="s">
        <v>518</v>
      </c>
      <c r="D184" s="31"/>
    </row>
    <row r="185" spans="2:4" x14ac:dyDescent="0.3">
      <c r="B185" s="30" t="s">
        <v>105</v>
      </c>
      <c r="C185" s="30" t="s">
        <v>519</v>
      </c>
      <c r="D185" s="31"/>
    </row>
    <row r="186" spans="2:4" x14ac:dyDescent="0.3">
      <c r="B186" s="30" t="s">
        <v>105</v>
      </c>
      <c r="C186" s="30" t="s">
        <v>520</v>
      </c>
      <c r="D186" s="31"/>
    </row>
    <row r="187" spans="2:4" x14ac:dyDescent="0.3">
      <c r="B187" s="30" t="s">
        <v>105</v>
      </c>
      <c r="C187" s="30" t="s">
        <v>521</v>
      </c>
      <c r="D187" s="31"/>
    </row>
    <row r="188" spans="2:4" x14ac:dyDescent="0.3">
      <c r="B188" s="30" t="s">
        <v>105</v>
      </c>
      <c r="C188" s="30" t="s">
        <v>522</v>
      </c>
      <c r="D188" s="31"/>
    </row>
    <row r="189" spans="2:4" x14ac:dyDescent="0.3">
      <c r="B189" s="30" t="s">
        <v>105</v>
      </c>
      <c r="C189" s="30" t="s">
        <v>523</v>
      </c>
      <c r="D189" s="31"/>
    </row>
    <row r="190" spans="2:4" x14ac:dyDescent="0.3">
      <c r="B190" s="30" t="s">
        <v>105</v>
      </c>
      <c r="C190" s="30" t="s">
        <v>524</v>
      </c>
      <c r="D190" s="31"/>
    </row>
    <row r="191" spans="2:4" x14ac:dyDescent="0.3">
      <c r="B191" s="30" t="s">
        <v>106</v>
      </c>
      <c r="C191" s="30" t="s">
        <v>525</v>
      </c>
      <c r="D191" s="31"/>
    </row>
    <row r="192" spans="2:4" x14ac:dyDescent="0.3">
      <c r="B192" s="30" t="s">
        <v>106</v>
      </c>
      <c r="C192" s="30" t="s">
        <v>526</v>
      </c>
      <c r="D192" s="31"/>
    </row>
    <row r="193" spans="2:4" x14ac:dyDescent="0.3">
      <c r="B193" s="30" t="s">
        <v>106</v>
      </c>
      <c r="C193" s="30" t="s">
        <v>527</v>
      </c>
      <c r="D193" s="31"/>
    </row>
    <row r="194" spans="2:4" x14ac:dyDescent="0.3">
      <c r="B194" s="30" t="s">
        <v>106</v>
      </c>
      <c r="C194" s="30" t="s">
        <v>528</v>
      </c>
      <c r="D194" s="31"/>
    </row>
    <row r="195" spans="2:4" x14ac:dyDescent="0.3">
      <c r="B195" s="30" t="s">
        <v>106</v>
      </c>
      <c r="C195" s="30" t="s">
        <v>529</v>
      </c>
      <c r="D195" s="31"/>
    </row>
    <row r="196" spans="2:4" x14ac:dyDescent="0.3">
      <c r="B196" s="30" t="s">
        <v>106</v>
      </c>
      <c r="C196" s="30" t="s">
        <v>530</v>
      </c>
      <c r="D196" s="31"/>
    </row>
    <row r="197" spans="2:4" x14ac:dyDescent="0.3">
      <c r="B197" s="30" t="s">
        <v>106</v>
      </c>
      <c r="C197" s="30" t="s">
        <v>531</v>
      </c>
      <c r="D197" s="31"/>
    </row>
    <row r="198" spans="2:4" x14ac:dyDescent="0.3">
      <c r="B198" s="30" t="s">
        <v>106</v>
      </c>
      <c r="C198" s="30" t="s">
        <v>532</v>
      </c>
      <c r="D198" s="31"/>
    </row>
    <row r="199" spans="2:4" x14ac:dyDescent="0.3">
      <c r="B199" s="30" t="s">
        <v>106</v>
      </c>
      <c r="C199" s="30" t="s">
        <v>533</v>
      </c>
      <c r="D199" s="31"/>
    </row>
    <row r="200" spans="2:4" x14ac:dyDescent="0.3">
      <c r="B200" s="30" t="s">
        <v>106</v>
      </c>
      <c r="C200" s="30" t="s">
        <v>534</v>
      </c>
      <c r="D200" s="31"/>
    </row>
    <row r="201" spans="2:4" x14ac:dyDescent="0.3">
      <c r="B201" s="30" t="s">
        <v>106</v>
      </c>
      <c r="C201" s="30" t="s">
        <v>535</v>
      </c>
      <c r="D201" s="31"/>
    </row>
    <row r="202" spans="2:4" x14ac:dyDescent="0.3">
      <c r="B202" s="30" t="s">
        <v>106</v>
      </c>
      <c r="C202" s="30" t="s">
        <v>536</v>
      </c>
      <c r="D202" s="31"/>
    </row>
    <row r="203" spans="2:4" x14ac:dyDescent="0.3">
      <c r="B203" s="30" t="s">
        <v>106</v>
      </c>
      <c r="C203" s="30" t="s">
        <v>537</v>
      </c>
      <c r="D203" s="31"/>
    </row>
    <row r="204" spans="2:4" x14ac:dyDescent="0.3">
      <c r="B204" s="30" t="s">
        <v>107</v>
      </c>
      <c r="C204" s="30" t="s">
        <v>538</v>
      </c>
      <c r="D204" s="31"/>
    </row>
    <row r="205" spans="2:4" x14ac:dyDescent="0.3">
      <c r="B205" s="30" t="s">
        <v>107</v>
      </c>
      <c r="C205" s="30" t="s">
        <v>539</v>
      </c>
      <c r="D205" s="31"/>
    </row>
    <row r="206" spans="2:4" x14ac:dyDescent="0.3">
      <c r="B206" s="30" t="s">
        <v>107</v>
      </c>
      <c r="C206" s="30" t="s">
        <v>540</v>
      </c>
      <c r="D206" s="31"/>
    </row>
    <row r="207" spans="2:4" x14ac:dyDescent="0.3">
      <c r="B207" s="30" t="s">
        <v>107</v>
      </c>
      <c r="C207" s="30" t="s">
        <v>541</v>
      </c>
      <c r="D207" s="31"/>
    </row>
    <row r="208" spans="2:4" x14ac:dyDescent="0.3">
      <c r="B208" s="30" t="s">
        <v>107</v>
      </c>
      <c r="C208" s="30" t="s">
        <v>542</v>
      </c>
      <c r="D208" s="31"/>
    </row>
    <row r="209" spans="2:4" x14ac:dyDescent="0.3">
      <c r="B209" s="30" t="s">
        <v>107</v>
      </c>
      <c r="C209" s="30" t="s">
        <v>543</v>
      </c>
      <c r="D209" s="31"/>
    </row>
    <row r="210" spans="2:4" x14ac:dyDescent="0.3">
      <c r="B210" s="30" t="s">
        <v>107</v>
      </c>
      <c r="C210" s="30" t="s">
        <v>544</v>
      </c>
      <c r="D210" s="31"/>
    </row>
    <row r="211" spans="2:4" x14ac:dyDescent="0.3">
      <c r="B211" s="30" t="s">
        <v>107</v>
      </c>
      <c r="C211" s="30" t="s">
        <v>545</v>
      </c>
      <c r="D211" s="31"/>
    </row>
    <row r="212" spans="2:4" x14ac:dyDescent="0.3">
      <c r="B212" s="30" t="s">
        <v>107</v>
      </c>
      <c r="C212" s="30" t="s">
        <v>546</v>
      </c>
      <c r="D212" s="31"/>
    </row>
    <row r="213" spans="2:4" x14ac:dyDescent="0.3">
      <c r="B213" s="30" t="s">
        <v>107</v>
      </c>
      <c r="C213" s="30" t="s">
        <v>547</v>
      </c>
      <c r="D213" s="31"/>
    </row>
    <row r="214" spans="2:4" x14ac:dyDescent="0.3">
      <c r="B214" s="30" t="s">
        <v>107</v>
      </c>
      <c r="C214" s="30" t="s">
        <v>548</v>
      </c>
      <c r="D214" s="31"/>
    </row>
    <row r="215" spans="2:4" x14ac:dyDescent="0.3">
      <c r="B215" s="30" t="s">
        <v>107</v>
      </c>
      <c r="C215" s="30" t="s">
        <v>549</v>
      </c>
      <c r="D215" s="31"/>
    </row>
    <row r="216" spans="2:4" x14ac:dyDescent="0.3">
      <c r="B216" s="30" t="s">
        <v>107</v>
      </c>
      <c r="C216" s="30" t="s">
        <v>550</v>
      </c>
      <c r="D216" s="31"/>
    </row>
    <row r="217" spans="2:4" x14ac:dyDescent="0.3">
      <c r="B217" s="30" t="s">
        <v>107</v>
      </c>
      <c r="C217" s="30" t="s">
        <v>551</v>
      </c>
      <c r="D217" s="31"/>
    </row>
    <row r="218" spans="2:4" x14ac:dyDescent="0.3">
      <c r="B218" s="30" t="s">
        <v>107</v>
      </c>
      <c r="C218" s="30" t="s">
        <v>552</v>
      </c>
      <c r="D218" s="31"/>
    </row>
    <row r="219" spans="2:4" x14ac:dyDescent="0.3">
      <c r="B219" s="30" t="s">
        <v>107</v>
      </c>
      <c r="C219" s="30" t="s">
        <v>553</v>
      </c>
      <c r="D219" s="31"/>
    </row>
    <row r="220" spans="2:4" x14ac:dyDescent="0.3">
      <c r="B220" s="30" t="s">
        <v>107</v>
      </c>
      <c r="C220" s="30" t="s">
        <v>554</v>
      </c>
      <c r="D220" s="31"/>
    </row>
    <row r="221" spans="2:4" x14ac:dyDescent="0.3">
      <c r="B221" s="30" t="s">
        <v>107</v>
      </c>
      <c r="C221" s="30" t="s">
        <v>555</v>
      </c>
      <c r="D221" s="31"/>
    </row>
    <row r="222" spans="2:4" x14ac:dyDescent="0.3">
      <c r="B222" s="30" t="s">
        <v>107</v>
      </c>
      <c r="C222" s="30" t="s">
        <v>556</v>
      </c>
      <c r="D222" s="31"/>
    </row>
    <row r="223" spans="2:4" x14ac:dyDescent="0.3">
      <c r="B223" s="30" t="s">
        <v>108</v>
      </c>
      <c r="C223" s="30" t="s">
        <v>557</v>
      </c>
      <c r="D223" s="31"/>
    </row>
    <row r="224" spans="2:4" x14ac:dyDescent="0.3">
      <c r="B224" s="30" t="s">
        <v>108</v>
      </c>
      <c r="C224" s="30" t="s">
        <v>558</v>
      </c>
      <c r="D224" s="31"/>
    </row>
    <row r="225" spans="2:4" x14ac:dyDescent="0.3">
      <c r="B225" s="30" t="s">
        <v>108</v>
      </c>
      <c r="C225" s="30" t="s">
        <v>559</v>
      </c>
      <c r="D225" s="31"/>
    </row>
    <row r="226" spans="2:4" x14ac:dyDescent="0.3">
      <c r="B226" s="30" t="s">
        <v>108</v>
      </c>
      <c r="C226" s="30" t="s">
        <v>560</v>
      </c>
      <c r="D226" s="31"/>
    </row>
    <row r="227" spans="2:4" x14ac:dyDescent="0.3">
      <c r="B227" s="30" t="s">
        <v>108</v>
      </c>
      <c r="C227" s="30" t="s">
        <v>561</v>
      </c>
      <c r="D227" s="31"/>
    </row>
    <row r="228" spans="2:4" x14ac:dyDescent="0.3">
      <c r="B228" s="30" t="s">
        <v>108</v>
      </c>
      <c r="C228" s="30" t="s">
        <v>562</v>
      </c>
      <c r="D228" s="31"/>
    </row>
    <row r="229" spans="2:4" x14ac:dyDescent="0.3">
      <c r="B229" s="30" t="s">
        <v>108</v>
      </c>
      <c r="C229" s="30" t="s">
        <v>563</v>
      </c>
      <c r="D229" s="31"/>
    </row>
    <row r="230" spans="2:4" x14ac:dyDescent="0.3">
      <c r="B230" s="30" t="s">
        <v>108</v>
      </c>
      <c r="C230" s="30" t="s">
        <v>564</v>
      </c>
      <c r="D230" s="31"/>
    </row>
    <row r="231" spans="2:4" x14ac:dyDescent="0.3">
      <c r="B231" s="30" t="s">
        <v>108</v>
      </c>
      <c r="C231" s="30" t="s">
        <v>565</v>
      </c>
      <c r="D231" s="31"/>
    </row>
    <row r="232" spans="2:4" x14ac:dyDescent="0.3">
      <c r="B232" s="30" t="s">
        <v>108</v>
      </c>
      <c r="C232" s="30" t="s">
        <v>566</v>
      </c>
      <c r="D232" s="31"/>
    </row>
    <row r="233" spans="2:4" x14ac:dyDescent="0.3">
      <c r="B233" s="30" t="s">
        <v>108</v>
      </c>
      <c r="C233" s="30" t="s">
        <v>567</v>
      </c>
      <c r="D233" s="31"/>
    </row>
    <row r="234" spans="2:4" x14ac:dyDescent="0.3">
      <c r="B234" s="30" t="s">
        <v>108</v>
      </c>
      <c r="C234" s="30" t="s">
        <v>568</v>
      </c>
      <c r="D234" s="31"/>
    </row>
    <row r="235" spans="2:4" x14ac:dyDescent="0.3">
      <c r="B235" s="30" t="s">
        <v>108</v>
      </c>
      <c r="C235" s="30" t="s">
        <v>569</v>
      </c>
      <c r="D235" s="31"/>
    </row>
    <row r="236" spans="2:4" x14ac:dyDescent="0.3">
      <c r="B236" s="30" t="s">
        <v>108</v>
      </c>
      <c r="C236" s="30" t="s">
        <v>570</v>
      </c>
      <c r="D236" s="31"/>
    </row>
    <row r="237" spans="2:4" x14ac:dyDescent="0.3">
      <c r="B237" s="30" t="s">
        <v>108</v>
      </c>
      <c r="C237" s="30" t="s">
        <v>571</v>
      </c>
      <c r="D237" s="31"/>
    </row>
    <row r="238" spans="2:4" x14ac:dyDescent="0.3">
      <c r="B238" s="30" t="s">
        <v>108</v>
      </c>
      <c r="C238" s="30" t="s">
        <v>572</v>
      </c>
      <c r="D238" s="31"/>
    </row>
    <row r="239" spans="2:4" x14ac:dyDescent="0.3">
      <c r="B239" s="30" t="s">
        <v>108</v>
      </c>
      <c r="C239" s="30" t="s">
        <v>545</v>
      </c>
      <c r="D239" s="31"/>
    </row>
    <row r="240" spans="2:4" x14ac:dyDescent="0.3">
      <c r="B240" s="30" t="s">
        <v>108</v>
      </c>
      <c r="C240" s="30" t="s">
        <v>573</v>
      </c>
      <c r="D240" s="31"/>
    </row>
    <row r="241" spans="2:4" x14ac:dyDescent="0.3">
      <c r="B241" s="30" t="s">
        <v>108</v>
      </c>
      <c r="C241" s="30" t="s">
        <v>574</v>
      </c>
      <c r="D241" s="31"/>
    </row>
    <row r="242" spans="2:4" x14ac:dyDescent="0.3">
      <c r="B242" s="30" t="s">
        <v>108</v>
      </c>
      <c r="C242" s="30" t="s">
        <v>575</v>
      </c>
      <c r="D242" s="31"/>
    </row>
    <row r="243" spans="2:4" x14ac:dyDescent="0.3">
      <c r="B243" s="30" t="s">
        <v>108</v>
      </c>
      <c r="C243" s="30" t="s">
        <v>576</v>
      </c>
      <c r="D243" s="31"/>
    </row>
    <row r="244" spans="2:4" x14ac:dyDescent="0.3">
      <c r="B244" s="30" t="s">
        <v>108</v>
      </c>
      <c r="C244" s="30" t="s">
        <v>577</v>
      </c>
      <c r="D244" s="31"/>
    </row>
    <row r="245" spans="2:4" x14ac:dyDescent="0.3">
      <c r="B245" s="30" t="s">
        <v>108</v>
      </c>
      <c r="C245" s="30" t="s">
        <v>578</v>
      </c>
      <c r="D245" s="31"/>
    </row>
    <row r="246" spans="2:4" x14ac:dyDescent="0.3">
      <c r="B246" s="30" t="s">
        <v>108</v>
      </c>
      <c r="C246" s="30" t="s">
        <v>579</v>
      </c>
      <c r="D246" s="31"/>
    </row>
    <row r="247" spans="2:4" x14ac:dyDescent="0.3">
      <c r="B247" s="30" t="s">
        <v>108</v>
      </c>
      <c r="C247" s="30" t="s">
        <v>580</v>
      </c>
      <c r="D247" s="31"/>
    </row>
    <row r="248" spans="2:4" x14ac:dyDescent="0.3">
      <c r="B248" s="30" t="s">
        <v>108</v>
      </c>
      <c r="C248" s="30" t="s">
        <v>581</v>
      </c>
      <c r="D248" s="31"/>
    </row>
    <row r="249" spans="2:4" x14ac:dyDescent="0.3">
      <c r="B249" s="30" t="s">
        <v>108</v>
      </c>
      <c r="C249" s="30" t="s">
        <v>582</v>
      </c>
      <c r="D249" s="31"/>
    </row>
    <row r="250" spans="2:4" x14ac:dyDescent="0.3">
      <c r="B250" s="30" t="s">
        <v>108</v>
      </c>
      <c r="C250" s="30" t="s">
        <v>583</v>
      </c>
      <c r="D250" s="31"/>
    </row>
    <row r="251" spans="2:4" x14ac:dyDescent="0.3">
      <c r="B251" s="30" t="s">
        <v>108</v>
      </c>
      <c r="C251" s="30" t="s">
        <v>584</v>
      </c>
      <c r="D251" s="31"/>
    </row>
    <row r="252" spans="2:4" x14ac:dyDescent="0.3">
      <c r="B252" s="30" t="s">
        <v>108</v>
      </c>
      <c r="C252" s="30" t="s">
        <v>585</v>
      </c>
      <c r="D252" s="31"/>
    </row>
    <row r="253" spans="2:4" x14ac:dyDescent="0.3">
      <c r="B253" s="30" t="s">
        <v>108</v>
      </c>
      <c r="C253" s="30" t="s">
        <v>586</v>
      </c>
      <c r="D253" s="31"/>
    </row>
    <row r="254" spans="2:4" x14ac:dyDescent="0.3">
      <c r="B254" s="30" t="s">
        <v>108</v>
      </c>
      <c r="C254" s="30" t="s">
        <v>587</v>
      </c>
      <c r="D254" s="31"/>
    </row>
    <row r="255" spans="2:4" x14ac:dyDescent="0.3">
      <c r="B255" s="30" t="s">
        <v>108</v>
      </c>
      <c r="C255" s="30" t="s">
        <v>588</v>
      </c>
      <c r="D255" s="31"/>
    </row>
    <row r="256" spans="2:4" x14ac:dyDescent="0.3">
      <c r="B256" s="30" t="s">
        <v>108</v>
      </c>
      <c r="C256" s="30" t="s">
        <v>589</v>
      </c>
      <c r="D256" s="31"/>
    </row>
    <row r="257" spans="2:4" x14ac:dyDescent="0.3">
      <c r="B257" s="30" t="s">
        <v>108</v>
      </c>
      <c r="C257" s="30" t="s">
        <v>590</v>
      </c>
      <c r="D257" s="31"/>
    </row>
    <row r="258" spans="2:4" x14ac:dyDescent="0.3">
      <c r="B258" s="30" t="s">
        <v>108</v>
      </c>
      <c r="C258" s="30" t="s">
        <v>591</v>
      </c>
      <c r="D258" s="31"/>
    </row>
    <row r="259" spans="2:4" x14ac:dyDescent="0.3">
      <c r="B259" s="30" t="s">
        <v>108</v>
      </c>
      <c r="C259" s="30" t="s">
        <v>592</v>
      </c>
      <c r="D259" s="31"/>
    </row>
    <row r="260" spans="2:4" x14ac:dyDescent="0.3">
      <c r="B260" s="30" t="s">
        <v>108</v>
      </c>
      <c r="C260" s="30" t="s">
        <v>593</v>
      </c>
      <c r="D260" s="31"/>
    </row>
    <row r="261" spans="2:4" x14ac:dyDescent="0.3">
      <c r="B261" s="30" t="s">
        <v>108</v>
      </c>
      <c r="C261" s="30" t="s">
        <v>594</v>
      </c>
      <c r="D261" s="31"/>
    </row>
    <row r="262" spans="2:4" x14ac:dyDescent="0.3">
      <c r="B262" s="30" t="s">
        <v>108</v>
      </c>
      <c r="C262" s="30" t="s">
        <v>595</v>
      </c>
      <c r="D262" s="31"/>
    </row>
    <row r="263" spans="2:4" x14ac:dyDescent="0.3">
      <c r="B263" s="30" t="s">
        <v>109</v>
      </c>
      <c r="C263" s="30" t="s">
        <v>596</v>
      </c>
      <c r="D263" s="31"/>
    </row>
    <row r="264" spans="2:4" x14ac:dyDescent="0.3">
      <c r="B264" s="30" t="s">
        <v>109</v>
      </c>
      <c r="C264" s="30" t="s">
        <v>597</v>
      </c>
      <c r="D264" s="31"/>
    </row>
    <row r="265" spans="2:4" x14ac:dyDescent="0.3">
      <c r="B265" s="30" t="s">
        <v>109</v>
      </c>
      <c r="C265" s="30" t="s">
        <v>598</v>
      </c>
      <c r="D265" s="31"/>
    </row>
    <row r="266" spans="2:4" x14ac:dyDescent="0.3">
      <c r="B266" s="30" t="s">
        <v>109</v>
      </c>
      <c r="C266" s="30" t="s">
        <v>599</v>
      </c>
      <c r="D266" s="31"/>
    </row>
    <row r="267" spans="2:4" x14ac:dyDescent="0.3">
      <c r="B267" s="30" t="s">
        <v>109</v>
      </c>
      <c r="C267" s="30" t="s">
        <v>600</v>
      </c>
      <c r="D267" s="31"/>
    </row>
    <row r="268" spans="2:4" x14ac:dyDescent="0.3">
      <c r="B268" s="30" t="s">
        <v>109</v>
      </c>
      <c r="C268" s="30" t="s">
        <v>601</v>
      </c>
      <c r="D268" s="31"/>
    </row>
    <row r="269" spans="2:4" x14ac:dyDescent="0.3">
      <c r="B269" s="30" t="s">
        <v>109</v>
      </c>
      <c r="C269" s="30" t="s">
        <v>602</v>
      </c>
      <c r="D269" s="31"/>
    </row>
    <row r="270" spans="2:4" x14ac:dyDescent="0.3">
      <c r="B270" s="30" t="s">
        <v>109</v>
      </c>
      <c r="C270" s="30" t="s">
        <v>603</v>
      </c>
      <c r="D270" s="31"/>
    </row>
    <row r="271" spans="2:4" x14ac:dyDescent="0.3">
      <c r="B271" s="30" t="s">
        <v>109</v>
      </c>
      <c r="C271" s="30" t="s">
        <v>604</v>
      </c>
      <c r="D271" s="31"/>
    </row>
    <row r="272" spans="2:4" x14ac:dyDescent="0.3">
      <c r="B272" s="30" t="s">
        <v>109</v>
      </c>
      <c r="C272" s="30" t="s">
        <v>605</v>
      </c>
      <c r="D272" s="31"/>
    </row>
    <row r="273" spans="2:4" x14ac:dyDescent="0.3">
      <c r="B273" s="30" t="s">
        <v>109</v>
      </c>
      <c r="C273" s="30" t="s">
        <v>606</v>
      </c>
      <c r="D273" s="31"/>
    </row>
    <row r="274" spans="2:4" x14ac:dyDescent="0.3">
      <c r="B274" s="30" t="s">
        <v>110</v>
      </c>
      <c r="C274" s="30" t="s">
        <v>607</v>
      </c>
      <c r="D274" s="31"/>
    </row>
    <row r="275" spans="2:4" x14ac:dyDescent="0.3">
      <c r="B275" s="30" t="s">
        <v>110</v>
      </c>
      <c r="C275" s="30" t="s">
        <v>608</v>
      </c>
      <c r="D275" s="31"/>
    </row>
    <row r="276" spans="2:4" x14ac:dyDescent="0.3">
      <c r="B276" s="30" t="s">
        <v>110</v>
      </c>
      <c r="C276" s="30" t="s">
        <v>609</v>
      </c>
      <c r="D276" s="31"/>
    </row>
    <row r="277" spans="2:4" x14ac:dyDescent="0.3">
      <c r="B277" s="30" t="s">
        <v>110</v>
      </c>
      <c r="C277" s="30" t="s">
        <v>610</v>
      </c>
      <c r="D277" s="31"/>
    </row>
    <row r="278" spans="2:4" x14ac:dyDescent="0.3">
      <c r="B278" s="30" t="s">
        <v>110</v>
      </c>
      <c r="C278" s="30" t="s">
        <v>611</v>
      </c>
      <c r="D278" s="31"/>
    </row>
    <row r="279" spans="2:4" x14ac:dyDescent="0.3">
      <c r="B279" s="30" t="s">
        <v>110</v>
      </c>
      <c r="C279" s="30" t="s">
        <v>612</v>
      </c>
      <c r="D279" s="31"/>
    </row>
    <row r="280" spans="2:4" x14ac:dyDescent="0.3">
      <c r="B280" s="30" t="s">
        <v>110</v>
      </c>
      <c r="C280" s="30" t="s">
        <v>613</v>
      </c>
      <c r="D280" s="31"/>
    </row>
    <row r="281" spans="2:4" x14ac:dyDescent="0.3">
      <c r="B281" s="30" t="s">
        <v>110</v>
      </c>
      <c r="C281" s="30" t="s">
        <v>614</v>
      </c>
      <c r="D281" s="31"/>
    </row>
    <row r="282" spans="2:4" x14ac:dyDescent="0.3">
      <c r="B282" s="30" t="s">
        <v>110</v>
      </c>
      <c r="C282" s="30" t="s">
        <v>615</v>
      </c>
      <c r="D282" s="31"/>
    </row>
    <row r="283" spans="2:4" x14ac:dyDescent="0.3">
      <c r="B283" s="30" t="s">
        <v>110</v>
      </c>
      <c r="C283" s="30" t="s">
        <v>616</v>
      </c>
      <c r="D283" s="31"/>
    </row>
    <row r="284" spans="2:4" x14ac:dyDescent="0.3">
      <c r="B284" s="30" t="s">
        <v>111</v>
      </c>
      <c r="C284" s="30" t="s">
        <v>617</v>
      </c>
      <c r="D284" s="31"/>
    </row>
    <row r="285" spans="2:4" x14ac:dyDescent="0.3">
      <c r="B285" s="30" t="s">
        <v>111</v>
      </c>
      <c r="C285" s="30" t="s">
        <v>618</v>
      </c>
      <c r="D285" s="31"/>
    </row>
    <row r="286" spans="2:4" x14ac:dyDescent="0.3">
      <c r="B286" s="30" t="s">
        <v>111</v>
      </c>
      <c r="C286" s="30" t="s">
        <v>619</v>
      </c>
      <c r="D286" s="31"/>
    </row>
    <row r="287" spans="2:4" x14ac:dyDescent="0.3">
      <c r="B287" s="30" t="s">
        <v>111</v>
      </c>
      <c r="C287" s="30" t="s">
        <v>620</v>
      </c>
      <c r="D287" s="31"/>
    </row>
    <row r="288" spans="2:4" x14ac:dyDescent="0.3">
      <c r="B288" s="30" t="s">
        <v>111</v>
      </c>
      <c r="C288" s="30" t="s">
        <v>621</v>
      </c>
      <c r="D288" s="31"/>
    </row>
    <row r="289" spans="2:4" x14ac:dyDescent="0.3">
      <c r="B289" s="30" t="s">
        <v>111</v>
      </c>
      <c r="C289" s="30" t="s">
        <v>622</v>
      </c>
      <c r="D289" s="31"/>
    </row>
    <row r="290" spans="2:4" x14ac:dyDescent="0.3">
      <c r="B290" s="30" t="s">
        <v>111</v>
      </c>
      <c r="C290" s="30" t="s">
        <v>623</v>
      </c>
      <c r="D290" s="31"/>
    </row>
    <row r="291" spans="2:4" x14ac:dyDescent="0.3">
      <c r="B291" s="30" t="s">
        <v>111</v>
      </c>
      <c r="C291" s="30" t="s">
        <v>624</v>
      </c>
      <c r="D291" s="31"/>
    </row>
    <row r="292" spans="2:4" x14ac:dyDescent="0.3">
      <c r="B292" s="30" t="s">
        <v>111</v>
      </c>
      <c r="C292" s="30" t="s">
        <v>625</v>
      </c>
      <c r="D292" s="31"/>
    </row>
    <row r="293" spans="2:4" x14ac:dyDescent="0.3">
      <c r="B293" s="30" t="s">
        <v>111</v>
      </c>
      <c r="C293" s="30" t="s">
        <v>626</v>
      </c>
      <c r="D293" s="31"/>
    </row>
    <row r="294" spans="2:4" x14ac:dyDescent="0.3">
      <c r="B294" s="30" t="s">
        <v>111</v>
      </c>
      <c r="C294" s="30" t="s">
        <v>627</v>
      </c>
      <c r="D294" s="31"/>
    </row>
    <row r="295" spans="2:4" x14ac:dyDescent="0.3">
      <c r="B295" s="30" t="s">
        <v>111</v>
      </c>
      <c r="C295" s="30" t="s">
        <v>628</v>
      </c>
      <c r="D295" s="31"/>
    </row>
    <row r="296" spans="2:4" x14ac:dyDescent="0.3">
      <c r="B296" s="30" t="s">
        <v>111</v>
      </c>
      <c r="C296" s="30" t="s">
        <v>629</v>
      </c>
      <c r="D296" s="31"/>
    </row>
    <row r="297" spans="2:4" x14ac:dyDescent="0.3">
      <c r="B297" s="30" t="s">
        <v>111</v>
      </c>
      <c r="C297" s="30" t="s">
        <v>573</v>
      </c>
      <c r="D297" s="31"/>
    </row>
    <row r="298" spans="2:4" x14ac:dyDescent="0.3">
      <c r="B298" s="30" t="s">
        <v>111</v>
      </c>
      <c r="C298" s="30" t="s">
        <v>630</v>
      </c>
      <c r="D298" s="31"/>
    </row>
    <row r="299" spans="2:4" x14ac:dyDescent="0.3">
      <c r="B299" s="30" t="s">
        <v>111</v>
      </c>
      <c r="C299" s="30" t="s">
        <v>631</v>
      </c>
      <c r="D299" s="31"/>
    </row>
    <row r="300" spans="2:4" x14ac:dyDescent="0.3">
      <c r="B300" s="30" t="s">
        <v>111</v>
      </c>
      <c r="C300" s="30" t="s">
        <v>632</v>
      </c>
      <c r="D300" s="31"/>
    </row>
    <row r="301" spans="2:4" x14ac:dyDescent="0.3">
      <c r="B301" s="30" t="s">
        <v>111</v>
      </c>
      <c r="C301" s="30" t="s">
        <v>633</v>
      </c>
      <c r="D301" s="31"/>
    </row>
    <row r="302" spans="2:4" x14ac:dyDescent="0.3">
      <c r="B302" s="30" t="s">
        <v>111</v>
      </c>
      <c r="C302" s="30" t="s">
        <v>634</v>
      </c>
      <c r="D302" s="31"/>
    </row>
    <row r="303" spans="2:4" x14ac:dyDescent="0.3">
      <c r="B303" s="30" t="s">
        <v>112</v>
      </c>
      <c r="C303" s="30" t="s">
        <v>635</v>
      </c>
      <c r="D303" s="31"/>
    </row>
    <row r="304" spans="2:4" x14ac:dyDescent="0.3">
      <c r="B304" s="30" t="s">
        <v>112</v>
      </c>
      <c r="C304" s="30" t="s">
        <v>636</v>
      </c>
      <c r="D304" s="31"/>
    </row>
    <row r="305" spans="2:4" x14ac:dyDescent="0.3">
      <c r="B305" s="30" t="s">
        <v>112</v>
      </c>
      <c r="C305" s="30" t="s">
        <v>637</v>
      </c>
      <c r="D305" s="31"/>
    </row>
    <row r="306" spans="2:4" x14ac:dyDescent="0.3">
      <c r="B306" s="30" t="s">
        <v>112</v>
      </c>
      <c r="C306" s="30" t="s">
        <v>638</v>
      </c>
      <c r="D306" s="31"/>
    </row>
    <row r="307" spans="2:4" x14ac:dyDescent="0.3">
      <c r="B307" s="30" t="s">
        <v>112</v>
      </c>
      <c r="C307" s="30" t="s">
        <v>639</v>
      </c>
      <c r="D307" s="31"/>
    </row>
    <row r="308" spans="2:4" x14ac:dyDescent="0.3">
      <c r="B308" s="30" t="s">
        <v>112</v>
      </c>
      <c r="C308" s="30" t="s">
        <v>640</v>
      </c>
      <c r="D308" s="31"/>
    </row>
    <row r="309" spans="2:4" x14ac:dyDescent="0.3">
      <c r="B309" s="30" t="s">
        <v>112</v>
      </c>
      <c r="C309" s="30" t="s">
        <v>641</v>
      </c>
      <c r="D309" s="31"/>
    </row>
    <row r="310" spans="2:4" x14ac:dyDescent="0.3">
      <c r="B310" s="30" t="s">
        <v>112</v>
      </c>
      <c r="C310" s="30" t="s">
        <v>642</v>
      </c>
      <c r="D310" s="31"/>
    </row>
    <row r="311" spans="2:4" x14ac:dyDescent="0.3">
      <c r="B311" s="30" t="s">
        <v>112</v>
      </c>
      <c r="C311" s="30" t="s">
        <v>643</v>
      </c>
      <c r="D311" s="31"/>
    </row>
    <row r="312" spans="2:4" x14ac:dyDescent="0.3">
      <c r="B312" s="30" t="s">
        <v>112</v>
      </c>
      <c r="C312" s="30" t="s">
        <v>644</v>
      </c>
      <c r="D312" s="31"/>
    </row>
    <row r="313" spans="2:4" x14ac:dyDescent="0.3">
      <c r="B313" s="30" t="s">
        <v>112</v>
      </c>
      <c r="C313" s="30" t="s">
        <v>645</v>
      </c>
      <c r="D313" s="31"/>
    </row>
    <row r="314" spans="2:4" x14ac:dyDescent="0.3">
      <c r="B314" s="30" t="s">
        <v>112</v>
      </c>
      <c r="C314" s="30" t="s">
        <v>646</v>
      </c>
      <c r="D314" s="31"/>
    </row>
    <row r="315" spans="2:4" x14ac:dyDescent="0.3">
      <c r="B315" s="30" t="s">
        <v>112</v>
      </c>
      <c r="C315" s="30" t="s">
        <v>647</v>
      </c>
      <c r="D315" s="31"/>
    </row>
    <row r="316" spans="2:4" x14ac:dyDescent="0.3">
      <c r="B316" s="30" t="s">
        <v>112</v>
      </c>
      <c r="C316" s="30" t="s">
        <v>523</v>
      </c>
      <c r="D316" s="31"/>
    </row>
    <row r="317" spans="2:4" x14ac:dyDescent="0.3">
      <c r="B317" s="30" t="s">
        <v>112</v>
      </c>
      <c r="C317" s="30" t="s">
        <v>648</v>
      </c>
      <c r="D317" s="31"/>
    </row>
    <row r="318" spans="2:4" x14ac:dyDescent="0.3">
      <c r="B318" s="30" t="s">
        <v>112</v>
      </c>
      <c r="C318" s="30" t="s">
        <v>649</v>
      </c>
      <c r="D318" s="31"/>
    </row>
    <row r="319" spans="2:4" x14ac:dyDescent="0.3">
      <c r="B319" s="30" t="s">
        <v>112</v>
      </c>
      <c r="C319" s="30" t="s">
        <v>650</v>
      </c>
      <c r="D319" s="31"/>
    </row>
    <row r="320" spans="2:4" x14ac:dyDescent="0.3">
      <c r="B320" s="30" t="s">
        <v>113</v>
      </c>
      <c r="C320" s="30" t="s">
        <v>651</v>
      </c>
      <c r="D320" s="31"/>
    </row>
    <row r="321" spans="2:4" x14ac:dyDescent="0.3">
      <c r="B321" s="30" t="s">
        <v>113</v>
      </c>
      <c r="C321" s="30" t="s">
        <v>652</v>
      </c>
      <c r="D321" s="31"/>
    </row>
    <row r="322" spans="2:4" x14ac:dyDescent="0.3">
      <c r="B322" s="30" t="s">
        <v>113</v>
      </c>
      <c r="C322" s="30" t="s">
        <v>653</v>
      </c>
      <c r="D322" s="31"/>
    </row>
    <row r="323" spans="2:4" x14ac:dyDescent="0.3">
      <c r="B323" s="30" t="s">
        <v>113</v>
      </c>
      <c r="C323" s="30" t="s">
        <v>654</v>
      </c>
      <c r="D323" s="31"/>
    </row>
    <row r="324" spans="2:4" x14ac:dyDescent="0.3">
      <c r="B324" s="30" t="s">
        <v>113</v>
      </c>
      <c r="C324" s="30" t="s">
        <v>655</v>
      </c>
      <c r="D324" s="31"/>
    </row>
    <row r="325" spans="2:4" x14ac:dyDescent="0.3">
      <c r="B325" s="30" t="s">
        <v>113</v>
      </c>
      <c r="C325" s="30" t="s">
        <v>656</v>
      </c>
      <c r="D325" s="31"/>
    </row>
    <row r="326" spans="2:4" x14ac:dyDescent="0.3">
      <c r="B326" s="30" t="s">
        <v>113</v>
      </c>
      <c r="C326" s="30" t="s">
        <v>657</v>
      </c>
      <c r="D326" s="31"/>
    </row>
    <row r="327" spans="2:4" x14ac:dyDescent="0.3">
      <c r="B327" s="30" t="s">
        <v>113</v>
      </c>
      <c r="C327" s="30" t="s">
        <v>658</v>
      </c>
      <c r="D327" s="31"/>
    </row>
    <row r="328" spans="2:4" x14ac:dyDescent="0.3">
      <c r="B328" s="30" t="s">
        <v>113</v>
      </c>
      <c r="C328" s="30" t="s">
        <v>659</v>
      </c>
      <c r="D328" s="31"/>
    </row>
    <row r="329" spans="2:4" x14ac:dyDescent="0.3">
      <c r="B329" s="30" t="s">
        <v>113</v>
      </c>
      <c r="C329" s="30" t="s">
        <v>660</v>
      </c>
      <c r="D329" s="31"/>
    </row>
    <row r="330" spans="2:4" x14ac:dyDescent="0.3">
      <c r="B330" s="30" t="s">
        <v>113</v>
      </c>
      <c r="C330" s="30" t="s">
        <v>661</v>
      </c>
      <c r="D330" s="31"/>
    </row>
    <row r="331" spans="2:4" x14ac:dyDescent="0.3">
      <c r="B331" s="30" t="s">
        <v>113</v>
      </c>
      <c r="C331" s="30" t="s">
        <v>662</v>
      </c>
      <c r="D331" s="31"/>
    </row>
    <row r="332" spans="2:4" x14ac:dyDescent="0.3">
      <c r="B332" s="30" t="s">
        <v>113</v>
      </c>
      <c r="C332" s="30" t="s">
        <v>663</v>
      </c>
      <c r="D332" s="31"/>
    </row>
    <row r="333" spans="2:4" x14ac:dyDescent="0.3">
      <c r="B333" s="30" t="s">
        <v>113</v>
      </c>
      <c r="C333" s="30" t="s">
        <v>664</v>
      </c>
      <c r="D333" s="31"/>
    </row>
    <row r="334" spans="2:4" x14ac:dyDescent="0.3">
      <c r="B334" s="30" t="s">
        <v>113</v>
      </c>
      <c r="C334" s="30" t="s">
        <v>665</v>
      </c>
      <c r="D334" s="31"/>
    </row>
    <row r="335" spans="2:4" x14ac:dyDescent="0.3">
      <c r="B335" s="30" t="s">
        <v>113</v>
      </c>
      <c r="C335" s="30" t="s">
        <v>666</v>
      </c>
      <c r="D335" s="31"/>
    </row>
    <row r="336" spans="2:4" x14ac:dyDescent="0.3">
      <c r="B336" s="30" t="s">
        <v>113</v>
      </c>
      <c r="C336" s="30" t="s">
        <v>667</v>
      </c>
      <c r="D336" s="31"/>
    </row>
    <row r="337" spans="2:4" x14ac:dyDescent="0.3">
      <c r="B337" s="30" t="s">
        <v>113</v>
      </c>
      <c r="C337" s="30" t="s">
        <v>668</v>
      </c>
      <c r="D337" s="31"/>
    </row>
    <row r="338" spans="2:4" x14ac:dyDescent="0.3">
      <c r="B338" s="30" t="s">
        <v>113</v>
      </c>
      <c r="C338" s="30" t="s">
        <v>669</v>
      </c>
      <c r="D338" s="31"/>
    </row>
    <row r="339" spans="2:4" x14ac:dyDescent="0.3">
      <c r="B339" s="30" t="s">
        <v>114</v>
      </c>
      <c r="C339" s="30" t="s">
        <v>670</v>
      </c>
      <c r="D339" s="31"/>
    </row>
    <row r="340" spans="2:4" x14ac:dyDescent="0.3">
      <c r="B340" s="30" t="s">
        <v>114</v>
      </c>
      <c r="C340" s="30" t="s">
        <v>671</v>
      </c>
      <c r="D340" s="31"/>
    </row>
    <row r="341" spans="2:4" x14ac:dyDescent="0.3">
      <c r="B341" s="30" t="s">
        <v>114</v>
      </c>
      <c r="C341" s="30" t="s">
        <v>672</v>
      </c>
      <c r="D341" s="31"/>
    </row>
    <row r="342" spans="2:4" x14ac:dyDescent="0.3">
      <c r="B342" s="30" t="s">
        <v>114</v>
      </c>
      <c r="C342" s="30" t="s">
        <v>673</v>
      </c>
      <c r="D342" s="31"/>
    </row>
    <row r="343" spans="2:4" x14ac:dyDescent="0.3">
      <c r="B343" s="30" t="s">
        <v>114</v>
      </c>
      <c r="C343" s="30" t="s">
        <v>674</v>
      </c>
      <c r="D343" s="31"/>
    </row>
    <row r="344" spans="2:4" x14ac:dyDescent="0.3">
      <c r="B344" s="30" t="s">
        <v>114</v>
      </c>
      <c r="C344" s="30" t="s">
        <v>675</v>
      </c>
      <c r="D344" s="31"/>
    </row>
    <row r="345" spans="2:4" x14ac:dyDescent="0.3">
      <c r="B345" s="30" t="s">
        <v>114</v>
      </c>
      <c r="C345" s="30" t="s">
        <v>676</v>
      </c>
      <c r="D345" s="31"/>
    </row>
    <row r="346" spans="2:4" x14ac:dyDescent="0.3">
      <c r="B346" s="30" t="s">
        <v>114</v>
      </c>
      <c r="C346" s="30" t="s">
        <v>677</v>
      </c>
      <c r="D346" s="31"/>
    </row>
    <row r="347" spans="2:4" x14ac:dyDescent="0.3">
      <c r="B347" s="30" t="s">
        <v>114</v>
      </c>
      <c r="C347" s="30" t="s">
        <v>678</v>
      </c>
      <c r="D347" s="31"/>
    </row>
    <row r="348" spans="2:4" x14ac:dyDescent="0.3">
      <c r="B348" s="30" t="s">
        <v>115</v>
      </c>
      <c r="C348" s="30" t="s">
        <v>679</v>
      </c>
      <c r="D348" s="31"/>
    </row>
    <row r="349" spans="2:4" x14ac:dyDescent="0.3">
      <c r="B349" s="30" t="s">
        <v>115</v>
      </c>
      <c r="C349" s="30" t="s">
        <v>680</v>
      </c>
      <c r="D349" s="31"/>
    </row>
    <row r="350" spans="2:4" x14ac:dyDescent="0.3">
      <c r="B350" s="30" t="s">
        <v>115</v>
      </c>
      <c r="C350" s="30" t="s">
        <v>681</v>
      </c>
      <c r="D350" s="31"/>
    </row>
    <row r="351" spans="2:4" x14ac:dyDescent="0.3">
      <c r="B351" s="30" t="s">
        <v>115</v>
      </c>
      <c r="C351" s="30" t="s">
        <v>682</v>
      </c>
      <c r="D351" s="31"/>
    </row>
    <row r="352" spans="2:4" x14ac:dyDescent="0.3">
      <c r="B352" s="30" t="s">
        <v>115</v>
      </c>
      <c r="C352" s="30" t="s">
        <v>683</v>
      </c>
      <c r="D352" s="31"/>
    </row>
    <row r="353" spans="2:4" x14ac:dyDescent="0.3">
      <c r="B353" s="30" t="s">
        <v>115</v>
      </c>
      <c r="C353" s="30" t="s">
        <v>684</v>
      </c>
      <c r="D353" s="31"/>
    </row>
    <row r="354" spans="2:4" x14ac:dyDescent="0.3">
      <c r="B354" s="30" t="s">
        <v>115</v>
      </c>
      <c r="C354" s="30" t="s">
        <v>685</v>
      </c>
      <c r="D354" s="31"/>
    </row>
    <row r="355" spans="2:4" x14ac:dyDescent="0.3">
      <c r="B355" s="30" t="s">
        <v>115</v>
      </c>
      <c r="C355" s="30" t="s">
        <v>686</v>
      </c>
      <c r="D355" s="31"/>
    </row>
    <row r="356" spans="2:4" x14ac:dyDescent="0.3">
      <c r="B356" s="30" t="s">
        <v>115</v>
      </c>
      <c r="C356" s="30" t="s">
        <v>687</v>
      </c>
      <c r="D356" s="31"/>
    </row>
    <row r="357" spans="2:4" x14ac:dyDescent="0.3">
      <c r="B357" s="30" t="s">
        <v>115</v>
      </c>
      <c r="C357" s="30" t="s">
        <v>688</v>
      </c>
      <c r="D357" s="31"/>
    </row>
    <row r="358" spans="2:4" x14ac:dyDescent="0.3">
      <c r="B358" s="30" t="s">
        <v>116</v>
      </c>
      <c r="C358" s="30" t="s">
        <v>689</v>
      </c>
      <c r="D358" s="31"/>
    </row>
    <row r="359" spans="2:4" x14ac:dyDescent="0.3">
      <c r="B359" s="30" t="s">
        <v>116</v>
      </c>
      <c r="C359" s="30" t="s">
        <v>690</v>
      </c>
      <c r="D359" s="31"/>
    </row>
    <row r="360" spans="2:4" x14ac:dyDescent="0.3">
      <c r="B360" s="30" t="s">
        <v>116</v>
      </c>
      <c r="C360" s="30" t="s">
        <v>691</v>
      </c>
      <c r="D360" s="31"/>
    </row>
    <row r="361" spans="2:4" x14ac:dyDescent="0.3">
      <c r="B361" s="30" t="s">
        <v>116</v>
      </c>
      <c r="C361" s="30" t="s">
        <v>692</v>
      </c>
      <c r="D361" s="31"/>
    </row>
    <row r="362" spans="2:4" x14ac:dyDescent="0.3">
      <c r="B362" s="30" t="s">
        <v>116</v>
      </c>
      <c r="C362" s="30" t="s">
        <v>693</v>
      </c>
      <c r="D362" s="31"/>
    </row>
    <row r="363" spans="2:4" x14ac:dyDescent="0.3">
      <c r="B363" s="30" t="s">
        <v>116</v>
      </c>
      <c r="C363" s="30" t="s">
        <v>694</v>
      </c>
      <c r="D363" s="31"/>
    </row>
    <row r="364" spans="2:4" x14ac:dyDescent="0.3">
      <c r="B364" s="30" t="s">
        <v>116</v>
      </c>
      <c r="C364" s="30" t="s">
        <v>695</v>
      </c>
      <c r="D364" s="31"/>
    </row>
    <row r="365" spans="2:4" x14ac:dyDescent="0.3">
      <c r="B365" s="30" t="s">
        <v>116</v>
      </c>
      <c r="C365" s="30" t="s">
        <v>696</v>
      </c>
      <c r="D365" s="31"/>
    </row>
    <row r="366" spans="2:4" x14ac:dyDescent="0.3">
      <c r="B366" s="30" t="s">
        <v>116</v>
      </c>
      <c r="C366" s="30" t="s">
        <v>697</v>
      </c>
      <c r="D366" s="31"/>
    </row>
    <row r="367" spans="2:4" x14ac:dyDescent="0.3">
      <c r="B367" s="30" t="s">
        <v>117</v>
      </c>
      <c r="C367" s="30" t="s">
        <v>698</v>
      </c>
      <c r="D367" s="31"/>
    </row>
    <row r="368" spans="2:4" x14ac:dyDescent="0.3">
      <c r="B368" s="30" t="s">
        <v>117</v>
      </c>
      <c r="C368" s="30" t="s">
        <v>699</v>
      </c>
      <c r="D368" s="31"/>
    </row>
    <row r="369" spans="2:4" x14ac:dyDescent="0.3">
      <c r="B369" s="30" t="s">
        <v>117</v>
      </c>
      <c r="C369" s="30" t="s">
        <v>700</v>
      </c>
      <c r="D369" s="31"/>
    </row>
    <row r="370" spans="2:4" x14ac:dyDescent="0.3">
      <c r="B370" s="30" t="s">
        <v>117</v>
      </c>
      <c r="C370" s="30" t="s">
        <v>542</v>
      </c>
      <c r="D370" s="31"/>
    </row>
    <row r="371" spans="2:4" x14ac:dyDescent="0.3">
      <c r="B371" s="30" t="s">
        <v>118</v>
      </c>
      <c r="C371" s="30" t="s">
        <v>701</v>
      </c>
      <c r="D371" s="31"/>
    </row>
    <row r="372" spans="2:4" x14ac:dyDescent="0.3">
      <c r="B372" s="30" t="s">
        <v>118</v>
      </c>
      <c r="C372" s="30" t="s">
        <v>702</v>
      </c>
      <c r="D372" s="31"/>
    </row>
    <row r="373" spans="2:4" x14ac:dyDescent="0.3">
      <c r="B373" s="30" t="s">
        <v>118</v>
      </c>
      <c r="C373" s="30" t="s">
        <v>703</v>
      </c>
      <c r="D373" s="31"/>
    </row>
    <row r="374" spans="2:4" x14ac:dyDescent="0.3">
      <c r="B374" s="30" t="s">
        <v>118</v>
      </c>
      <c r="C374" s="30" t="s">
        <v>704</v>
      </c>
      <c r="D374" s="31"/>
    </row>
    <row r="375" spans="2:4" x14ac:dyDescent="0.3">
      <c r="B375" s="30" t="s">
        <v>119</v>
      </c>
      <c r="C375" s="30" t="s">
        <v>705</v>
      </c>
      <c r="D375" s="31"/>
    </row>
    <row r="376" spans="2:4" x14ac:dyDescent="0.3">
      <c r="B376" s="30" t="s">
        <v>119</v>
      </c>
      <c r="C376" s="30" t="s">
        <v>706</v>
      </c>
      <c r="D376" s="31"/>
    </row>
    <row r="377" spans="2:4" x14ac:dyDescent="0.3">
      <c r="B377" s="30" t="s">
        <v>119</v>
      </c>
      <c r="C377" s="30" t="s">
        <v>707</v>
      </c>
      <c r="D377" s="31"/>
    </row>
    <row r="378" spans="2:4" x14ac:dyDescent="0.3">
      <c r="B378" s="30" t="s">
        <v>119</v>
      </c>
      <c r="C378" s="30" t="s">
        <v>708</v>
      </c>
      <c r="D378" s="31"/>
    </row>
    <row r="379" spans="2:4" x14ac:dyDescent="0.3">
      <c r="B379" s="30" t="s">
        <v>119</v>
      </c>
      <c r="C379" s="30" t="s">
        <v>709</v>
      </c>
      <c r="D379" s="31"/>
    </row>
    <row r="380" spans="2:4" x14ac:dyDescent="0.3">
      <c r="B380" s="30" t="s">
        <v>119</v>
      </c>
      <c r="C380" s="30" t="s">
        <v>710</v>
      </c>
      <c r="D380" s="31"/>
    </row>
    <row r="381" spans="2:4" x14ac:dyDescent="0.3">
      <c r="B381" s="30" t="s">
        <v>119</v>
      </c>
      <c r="C381" s="30" t="s">
        <v>711</v>
      </c>
      <c r="D381" s="31"/>
    </row>
    <row r="382" spans="2:4" x14ac:dyDescent="0.3">
      <c r="B382" s="30" t="s">
        <v>119</v>
      </c>
      <c r="C382" s="30" t="s">
        <v>712</v>
      </c>
      <c r="D382" s="31"/>
    </row>
    <row r="383" spans="2:4" x14ac:dyDescent="0.3">
      <c r="B383" s="30" t="s">
        <v>120</v>
      </c>
      <c r="C383" s="30" t="s">
        <v>713</v>
      </c>
      <c r="D383" s="31"/>
    </row>
    <row r="384" spans="2:4" x14ac:dyDescent="0.3">
      <c r="B384" s="30" t="s">
        <v>120</v>
      </c>
      <c r="C384" s="30" t="s">
        <v>714</v>
      </c>
      <c r="D384" s="31"/>
    </row>
    <row r="385" spans="2:4" x14ac:dyDescent="0.3">
      <c r="B385" s="30" t="s">
        <v>120</v>
      </c>
      <c r="C385" s="30" t="s">
        <v>715</v>
      </c>
      <c r="D385" s="31"/>
    </row>
    <row r="386" spans="2:4" x14ac:dyDescent="0.3">
      <c r="B386" s="30" t="s">
        <v>120</v>
      </c>
      <c r="C386" s="30" t="s">
        <v>489</v>
      </c>
      <c r="D386" s="31"/>
    </row>
    <row r="387" spans="2:4" x14ac:dyDescent="0.3">
      <c r="B387" s="30" t="s">
        <v>120</v>
      </c>
      <c r="C387" s="30" t="s">
        <v>716</v>
      </c>
      <c r="D387" s="31"/>
    </row>
    <row r="388" spans="2:4" x14ac:dyDescent="0.3">
      <c r="B388" s="30" t="s">
        <v>120</v>
      </c>
      <c r="C388" s="30" t="s">
        <v>717</v>
      </c>
      <c r="D388" s="31"/>
    </row>
    <row r="389" spans="2:4" x14ac:dyDescent="0.3">
      <c r="B389" s="30" t="s">
        <v>120</v>
      </c>
      <c r="C389" s="30" t="s">
        <v>718</v>
      </c>
      <c r="D389" s="31"/>
    </row>
    <row r="390" spans="2:4" x14ac:dyDescent="0.3">
      <c r="B390" s="30" t="s">
        <v>120</v>
      </c>
      <c r="C390" s="30" t="s">
        <v>719</v>
      </c>
      <c r="D390" s="31"/>
    </row>
    <row r="391" spans="2:4" x14ac:dyDescent="0.3">
      <c r="B391" s="30" t="s">
        <v>120</v>
      </c>
      <c r="C391" s="30" t="s">
        <v>720</v>
      </c>
      <c r="D391" s="31"/>
    </row>
    <row r="392" spans="2:4" x14ac:dyDescent="0.3">
      <c r="B392" s="30" t="s">
        <v>120</v>
      </c>
      <c r="C392" s="30" t="s">
        <v>721</v>
      </c>
      <c r="D392" s="31"/>
    </row>
    <row r="393" spans="2:4" x14ac:dyDescent="0.3">
      <c r="B393" s="30" t="s">
        <v>120</v>
      </c>
      <c r="C393" s="30" t="s">
        <v>722</v>
      </c>
      <c r="D393" s="31"/>
    </row>
    <row r="394" spans="2:4" x14ac:dyDescent="0.3">
      <c r="B394" s="30" t="s">
        <v>120</v>
      </c>
      <c r="C394" s="30" t="s">
        <v>723</v>
      </c>
      <c r="D394" s="31"/>
    </row>
    <row r="395" spans="2:4" x14ac:dyDescent="0.3">
      <c r="B395" s="30" t="s">
        <v>120</v>
      </c>
      <c r="C395" s="30" t="s">
        <v>724</v>
      </c>
      <c r="D395" s="31"/>
    </row>
    <row r="396" spans="2:4" x14ac:dyDescent="0.3">
      <c r="B396" s="30" t="s">
        <v>121</v>
      </c>
      <c r="C396" s="30" t="s">
        <v>725</v>
      </c>
      <c r="D396" s="31"/>
    </row>
    <row r="397" spans="2:4" x14ac:dyDescent="0.3">
      <c r="B397" s="30" t="s">
        <v>121</v>
      </c>
      <c r="C397" s="30" t="s">
        <v>726</v>
      </c>
      <c r="D397" s="31"/>
    </row>
    <row r="398" spans="2:4" x14ac:dyDescent="0.3">
      <c r="B398" s="30" t="s">
        <v>121</v>
      </c>
      <c r="C398" s="30" t="s">
        <v>621</v>
      </c>
      <c r="D398" s="31"/>
    </row>
    <row r="399" spans="2:4" x14ac:dyDescent="0.3">
      <c r="B399" s="30" t="s">
        <v>121</v>
      </c>
      <c r="C399" s="30" t="s">
        <v>727</v>
      </c>
      <c r="D399" s="31"/>
    </row>
    <row r="400" spans="2:4" x14ac:dyDescent="0.3">
      <c r="B400" s="30" t="s">
        <v>121</v>
      </c>
      <c r="C400" s="30" t="s">
        <v>728</v>
      </c>
      <c r="D400" s="31"/>
    </row>
    <row r="401" spans="2:4" x14ac:dyDescent="0.3">
      <c r="B401" s="30" t="s">
        <v>121</v>
      </c>
      <c r="C401" s="30" t="s">
        <v>729</v>
      </c>
      <c r="D401" s="31"/>
    </row>
    <row r="402" spans="2:4" x14ac:dyDescent="0.3">
      <c r="B402" s="30" t="s">
        <v>121</v>
      </c>
      <c r="C402" s="30" t="s">
        <v>730</v>
      </c>
      <c r="D402" s="31"/>
    </row>
    <row r="403" spans="2:4" x14ac:dyDescent="0.3">
      <c r="B403" s="30" t="s">
        <v>121</v>
      </c>
      <c r="C403" s="30" t="s">
        <v>731</v>
      </c>
      <c r="D403" s="31"/>
    </row>
    <row r="404" spans="2:4" x14ac:dyDescent="0.3">
      <c r="B404" s="30" t="s">
        <v>121</v>
      </c>
      <c r="C404" s="30" t="s">
        <v>732</v>
      </c>
      <c r="D404" s="31"/>
    </row>
    <row r="405" spans="2:4" x14ac:dyDescent="0.3">
      <c r="B405" s="30" t="s">
        <v>121</v>
      </c>
      <c r="C405" s="30" t="s">
        <v>733</v>
      </c>
      <c r="D405" s="31"/>
    </row>
    <row r="406" spans="2:4" x14ac:dyDescent="0.3">
      <c r="B406" s="30" t="s">
        <v>121</v>
      </c>
      <c r="C406" s="30" t="s">
        <v>734</v>
      </c>
      <c r="D406" s="31"/>
    </row>
    <row r="407" spans="2:4" x14ac:dyDescent="0.3">
      <c r="B407" s="30" t="s">
        <v>121</v>
      </c>
      <c r="C407" s="30" t="s">
        <v>735</v>
      </c>
      <c r="D407" s="31"/>
    </row>
    <row r="408" spans="2:4" x14ac:dyDescent="0.3">
      <c r="B408" s="30" t="s">
        <v>121</v>
      </c>
      <c r="C408" s="30" t="s">
        <v>736</v>
      </c>
      <c r="D408" s="31"/>
    </row>
    <row r="409" spans="2:4" x14ac:dyDescent="0.3">
      <c r="B409" s="30" t="s">
        <v>121</v>
      </c>
      <c r="C409" s="30" t="s">
        <v>737</v>
      </c>
      <c r="D409" s="31"/>
    </row>
    <row r="410" spans="2:4" x14ac:dyDescent="0.3">
      <c r="B410" s="30" t="s">
        <v>121</v>
      </c>
      <c r="C410" s="30" t="s">
        <v>738</v>
      </c>
      <c r="D410" s="31"/>
    </row>
    <row r="411" spans="2:4" x14ac:dyDescent="0.3">
      <c r="B411" s="30" t="s">
        <v>121</v>
      </c>
      <c r="C411" s="30" t="s">
        <v>739</v>
      </c>
      <c r="D411" s="31"/>
    </row>
    <row r="412" spans="2:4" x14ac:dyDescent="0.3">
      <c r="B412" s="30" t="s">
        <v>121</v>
      </c>
      <c r="C412" s="30" t="s">
        <v>740</v>
      </c>
      <c r="D412" s="31"/>
    </row>
    <row r="413" spans="2:4" x14ac:dyDescent="0.3">
      <c r="B413" s="30" t="s">
        <v>121</v>
      </c>
      <c r="C413" s="30" t="s">
        <v>741</v>
      </c>
      <c r="D413" s="31"/>
    </row>
    <row r="414" spans="2:4" x14ac:dyDescent="0.3">
      <c r="B414" s="30" t="s">
        <v>121</v>
      </c>
      <c r="C414" s="30" t="s">
        <v>742</v>
      </c>
      <c r="D414" s="31"/>
    </row>
    <row r="415" spans="2:4" x14ac:dyDescent="0.3">
      <c r="B415" s="30" t="s">
        <v>121</v>
      </c>
      <c r="C415" s="30" t="s">
        <v>743</v>
      </c>
      <c r="D415" s="31"/>
    </row>
    <row r="416" spans="2:4" x14ac:dyDescent="0.3">
      <c r="B416" s="30" t="s">
        <v>121</v>
      </c>
      <c r="C416" s="30" t="s">
        <v>744</v>
      </c>
      <c r="D416" s="31"/>
    </row>
    <row r="417" spans="2:4" x14ac:dyDescent="0.3">
      <c r="B417" s="30" t="s">
        <v>121</v>
      </c>
      <c r="C417" s="30" t="s">
        <v>745</v>
      </c>
      <c r="D417" s="31"/>
    </row>
    <row r="418" spans="2:4" x14ac:dyDescent="0.3">
      <c r="B418" s="30" t="s">
        <v>121</v>
      </c>
      <c r="C418" s="30" t="s">
        <v>746</v>
      </c>
      <c r="D418" s="31"/>
    </row>
    <row r="419" spans="2:4" x14ac:dyDescent="0.3">
      <c r="B419" s="30" t="s">
        <v>121</v>
      </c>
      <c r="C419" s="30" t="s">
        <v>747</v>
      </c>
      <c r="D419" s="31"/>
    </row>
    <row r="420" spans="2:4" x14ac:dyDescent="0.3">
      <c r="B420" s="30" t="s">
        <v>121</v>
      </c>
      <c r="C420" s="30" t="s">
        <v>748</v>
      </c>
      <c r="D420" s="31"/>
    </row>
    <row r="421" spans="2:4" x14ac:dyDescent="0.3">
      <c r="B421" s="30" t="s">
        <v>121</v>
      </c>
      <c r="C421" s="30" t="s">
        <v>749</v>
      </c>
      <c r="D421" s="31"/>
    </row>
    <row r="422" spans="2:4" x14ac:dyDescent="0.3">
      <c r="B422" s="30" t="s">
        <v>121</v>
      </c>
      <c r="C422" s="30" t="s">
        <v>750</v>
      </c>
      <c r="D422" s="31"/>
    </row>
    <row r="423" spans="2:4" x14ac:dyDescent="0.3">
      <c r="B423" s="30" t="s">
        <v>121</v>
      </c>
      <c r="C423" s="30" t="s">
        <v>751</v>
      </c>
      <c r="D423" s="31"/>
    </row>
    <row r="424" spans="2:4" x14ac:dyDescent="0.3">
      <c r="B424" s="30" t="s">
        <v>121</v>
      </c>
      <c r="C424" s="30" t="s">
        <v>752</v>
      </c>
      <c r="D424" s="31"/>
    </row>
    <row r="425" spans="2:4" x14ac:dyDescent="0.3">
      <c r="B425" s="30" t="s">
        <v>121</v>
      </c>
      <c r="C425" s="30" t="s">
        <v>753</v>
      </c>
      <c r="D425" s="31"/>
    </row>
    <row r="426" spans="2:4" x14ac:dyDescent="0.3">
      <c r="B426" s="30" t="s">
        <v>121</v>
      </c>
      <c r="C426" s="30" t="s">
        <v>754</v>
      </c>
      <c r="D426" s="31"/>
    </row>
    <row r="427" spans="2:4" x14ac:dyDescent="0.3">
      <c r="B427" s="30" t="s">
        <v>121</v>
      </c>
      <c r="C427" s="30" t="s">
        <v>755</v>
      </c>
      <c r="D427" s="31"/>
    </row>
    <row r="428" spans="2:4" x14ac:dyDescent="0.3">
      <c r="B428" s="30" t="s">
        <v>121</v>
      </c>
      <c r="C428" s="30" t="s">
        <v>756</v>
      </c>
      <c r="D428" s="31"/>
    </row>
    <row r="429" spans="2:4" x14ac:dyDescent="0.3">
      <c r="B429" s="30" t="s">
        <v>121</v>
      </c>
      <c r="C429" s="30" t="s">
        <v>757</v>
      </c>
      <c r="D429" s="31"/>
    </row>
    <row r="430" spans="2:4" x14ac:dyDescent="0.3">
      <c r="B430" s="30" t="s">
        <v>121</v>
      </c>
      <c r="C430" s="30" t="s">
        <v>758</v>
      </c>
      <c r="D430" s="31"/>
    </row>
    <row r="431" spans="2:4" x14ac:dyDescent="0.3">
      <c r="B431" s="30" t="s">
        <v>121</v>
      </c>
      <c r="C431" s="30" t="s">
        <v>759</v>
      </c>
      <c r="D431" s="31"/>
    </row>
    <row r="432" spans="2:4" x14ac:dyDescent="0.3">
      <c r="B432" s="30" t="s">
        <v>121</v>
      </c>
      <c r="C432" s="30" t="s">
        <v>760</v>
      </c>
      <c r="D432" s="31"/>
    </row>
    <row r="433" spans="2:4" x14ac:dyDescent="0.3">
      <c r="B433" s="30" t="s">
        <v>121</v>
      </c>
      <c r="C433" s="30" t="s">
        <v>761</v>
      </c>
      <c r="D433" s="31"/>
    </row>
    <row r="434" spans="2:4" x14ac:dyDescent="0.3">
      <c r="B434" s="30" t="s">
        <v>121</v>
      </c>
      <c r="C434" s="30" t="s">
        <v>762</v>
      </c>
      <c r="D434" s="31"/>
    </row>
    <row r="435" spans="2:4" x14ac:dyDescent="0.3">
      <c r="B435" s="30" t="s">
        <v>121</v>
      </c>
      <c r="C435" s="30" t="s">
        <v>706</v>
      </c>
      <c r="D435" s="31"/>
    </row>
    <row r="436" spans="2:4" x14ac:dyDescent="0.3">
      <c r="B436" s="30" t="s">
        <v>121</v>
      </c>
      <c r="C436" s="30" t="s">
        <v>763</v>
      </c>
      <c r="D436" s="31"/>
    </row>
    <row r="437" spans="2:4" x14ac:dyDescent="0.3">
      <c r="B437" s="30" t="s">
        <v>121</v>
      </c>
      <c r="C437" s="30" t="s">
        <v>764</v>
      </c>
      <c r="D437" s="31"/>
    </row>
    <row r="438" spans="2:4" x14ac:dyDescent="0.3">
      <c r="B438" s="30" t="s">
        <v>121</v>
      </c>
      <c r="C438" s="30" t="s">
        <v>765</v>
      </c>
      <c r="D438" s="31"/>
    </row>
    <row r="439" spans="2:4" x14ac:dyDescent="0.3">
      <c r="B439" s="30" t="s">
        <v>121</v>
      </c>
      <c r="C439" s="30" t="s">
        <v>766</v>
      </c>
      <c r="D439" s="31"/>
    </row>
    <row r="440" spans="2:4" x14ac:dyDescent="0.3">
      <c r="B440" s="30" t="s">
        <v>121</v>
      </c>
      <c r="C440" s="30" t="s">
        <v>767</v>
      </c>
      <c r="D440" s="31"/>
    </row>
    <row r="441" spans="2:4" x14ac:dyDescent="0.3">
      <c r="B441" s="30" t="s">
        <v>121</v>
      </c>
      <c r="C441" s="30" t="s">
        <v>627</v>
      </c>
      <c r="D441" s="31"/>
    </row>
    <row r="442" spans="2:4" x14ac:dyDescent="0.3">
      <c r="B442" s="30" t="s">
        <v>121</v>
      </c>
      <c r="C442" s="30" t="s">
        <v>768</v>
      </c>
      <c r="D442" s="31"/>
    </row>
    <row r="443" spans="2:4" x14ac:dyDescent="0.3">
      <c r="B443" s="30" t="s">
        <v>121</v>
      </c>
      <c r="C443" s="30" t="s">
        <v>769</v>
      </c>
      <c r="D443" s="31"/>
    </row>
    <row r="444" spans="2:4" x14ac:dyDescent="0.3">
      <c r="B444" s="30" t="s">
        <v>121</v>
      </c>
      <c r="C444" s="30" t="s">
        <v>770</v>
      </c>
      <c r="D444" s="31"/>
    </row>
    <row r="445" spans="2:4" x14ac:dyDescent="0.3">
      <c r="B445" s="30" t="s">
        <v>121</v>
      </c>
      <c r="C445" s="30" t="s">
        <v>771</v>
      </c>
      <c r="D445" s="31"/>
    </row>
    <row r="446" spans="2:4" x14ac:dyDescent="0.3">
      <c r="B446" s="30" t="s">
        <v>121</v>
      </c>
      <c r="C446" s="30" t="s">
        <v>772</v>
      </c>
      <c r="D446" s="31"/>
    </row>
    <row r="447" spans="2:4" x14ac:dyDescent="0.3">
      <c r="B447" s="30" t="s">
        <v>121</v>
      </c>
      <c r="C447" s="30" t="s">
        <v>773</v>
      </c>
      <c r="D447" s="31"/>
    </row>
    <row r="448" spans="2:4" x14ac:dyDescent="0.3">
      <c r="B448" s="30" t="s">
        <v>121</v>
      </c>
      <c r="C448" s="30" t="s">
        <v>774</v>
      </c>
      <c r="D448" s="31"/>
    </row>
    <row r="449" spans="2:4" x14ac:dyDescent="0.3">
      <c r="B449" s="30" t="s">
        <v>122</v>
      </c>
      <c r="C449" s="30" t="s">
        <v>775</v>
      </c>
      <c r="D449" s="31"/>
    </row>
    <row r="450" spans="2:4" x14ac:dyDescent="0.3">
      <c r="B450" s="30" t="s">
        <v>122</v>
      </c>
      <c r="C450" s="30" t="s">
        <v>776</v>
      </c>
      <c r="D450" s="31"/>
    </row>
    <row r="451" spans="2:4" x14ac:dyDescent="0.3">
      <c r="B451" s="30" t="s">
        <v>122</v>
      </c>
      <c r="C451" s="30" t="s">
        <v>777</v>
      </c>
      <c r="D451" s="31"/>
    </row>
    <row r="452" spans="2:4" x14ac:dyDescent="0.3">
      <c r="B452" s="30" t="s">
        <v>122</v>
      </c>
      <c r="C452" s="30" t="s">
        <v>778</v>
      </c>
      <c r="D452" s="31"/>
    </row>
    <row r="453" spans="2:4" x14ac:dyDescent="0.3">
      <c r="B453" s="30" t="s">
        <v>122</v>
      </c>
      <c r="C453" s="30" t="s">
        <v>779</v>
      </c>
      <c r="D453" s="31"/>
    </row>
    <row r="454" spans="2:4" x14ac:dyDescent="0.3">
      <c r="B454" s="30" t="s">
        <v>122</v>
      </c>
      <c r="C454" s="30" t="s">
        <v>780</v>
      </c>
      <c r="D454" s="31"/>
    </row>
    <row r="455" spans="2:4" x14ac:dyDescent="0.3">
      <c r="B455" s="30" t="s">
        <v>122</v>
      </c>
      <c r="C455" s="30" t="s">
        <v>781</v>
      </c>
      <c r="D455" s="31"/>
    </row>
    <row r="456" spans="2:4" x14ac:dyDescent="0.3">
      <c r="B456" s="30" t="s">
        <v>122</v>
      </c>
      <c r="C456" s="30" t="s">
        <v>706</v>
      </c>
      <c r="D456" s="31"/>
    </row>
    <row r="457" spans="2:4" x14ac:dyDescent="0.3">
      <c r="B457" s="30" t="s">
        <v>122</v>
      </c>
      <c r="C457" s="30" t="s">
        <v>782</v>
      </c>
      <c r="D457" s="31"/>
    </row>
    <row r="458" spans="2:4" x14ac:dyDescent="0.3">
      <c r="B458" s="30" t="s">
        <v>122</v>
      </c>
      <c r="C458" s="30" t="s">
        <v>783</v>
      </c>
      <c r="D458" s="31"/>
    </row>
    <row r="459" spans="2:4" x14ac:dyDescent="0.3">
      <c r="B459" s="30" t="s">
        <v>122</v>
      </c>
      <c r="C459" s="30" t="s">
        <v>784</v>
      </c>
      <c r="D459" s="31"/>
    </row>
    <row r="460" spans="2:4" x14ac:dyDescent="0.3">
      <c r="B460" s="30" t="s">
        <v>122</v>
      </c>
      <c r="C460" s="30" t="s">
        <v>785</v>
      </c>
      <c r="D460" s="31"/>
    </row>
    <row r="461" spans="2:4" x14ac:dyDescent="0.3">
      <c r="B461" s="30" t="s">
        <v>122</v>
      </c>
      <c r="C461" s="30" t="s">
        <v>786</v>
      </c>
      <c r="D461" s="31"/>
    </row>
    <row r="462" spans="2:4" x14ac:dyDescent="0.3">
      <c r="B462" s="30" t="s">
        <v>122</v>
      </c>
      <c r="C462" s="30" t="s">
        <v>787</v>
      </c>
      <c r="D462" s="31"/>
    </row>
    <row r="463" spans="2:4" x14ac:dyDescent="0.3">
      <c r="B463" s="30" t="s">
        <v>122</v>
      </c>
      <c r="C463" s="30" t="s">
        <v>788</v>
      </c>
      <c r="D463" s="31"/>
    </row>
    <row r="464" spans="2:4" x14ac:dyDescent="0.3">
      <c r="B464" s="30" t="s">
        <v>122</v>
      </c>
      <c r="C464" s="30" t="s">
        <v>789</v>
      </c>
      <c r="D464" s="31"/>
    </row>
    <row r="465" spans="2:4" x14ac:dyDescent="0.3">
      <c r="B465" s="30" t="s">
        <v>123</v>
      </c>
      <c r="C465" s="30" t="s">
        <v>790</v>
      </c>
      <c r="D465" s="31"/>
    </row>
    <row r="466" spans="2:4" x14ac:dyDescent="0.3">
      <c r="B466" s="30" t="s">
        <v>123</v>
      </c>
      <c r="C466" s="30" t="s">
        <v>791</v>
      </c>
      <c r="D466" s="31"/>
    </row>
    <row r="467" spans="2:4" x14ac:dyDescent="0.3">
      <c r="B467" s="30" t="s">
        <v>123</v>
      </c>
      <c r="C467" s="30" t="s">
        <v>792</v>
      </c>
      <c r="D467" s="31"/>
    </row>
    <row r="468" spans="2:4" x14ac:dyDescent="0.3">
      <c r="B468" s="30" t="s">
        <v>123</v>
      </c>
      <c r="C468" s="30" t="s">
        <v>793</v>
      </c>
      <c r="D468" s="31"/>
    </row>
    <row r="469" spans="2:4" x14ac:dyDescent="0.3">
      <c r="B469" s="30" t="s">
        <v>123</v>
      </c>
      <c r="C469" s="30" t="s">
        <v>794</v>
      </c>
      <c r="D469" s="31"/>
    </row>
    <row r="470" spans="2:4" x14ac:dyDescent="0.3">
      <c r="B470" s="30" t="s">
        <v>123</v>
      </c>
      <c r="C470" s="30" t="s">
        <v>795</v>
      </c>
      <c r="D470" s="31"/>
    </row>
    <row r="471" spans="2:4" x14ac:dyDescent="0.3">
      <c r="B471" s="30" t="s">
        <v>123</v>
      </c>
      <c r="C471" s="30" t="s">
        <v>796</v>
      </c>
      <c r="D471" s="31"/>
    </row>
    <row r="472" spans="2:4" x14ac:dyDescent="0.3">
      <c r="B472" s="30" t="s">
        <v>123</v>
      </c>
      <c r="C472" s="30" t="s">
        <v>797</v>
      </c>
      <c r="D472" s="31"/>
    </row>
    <row r="473" spans="2:4" x14ac:dyDescent="0.3">
      <c r="B473" s="30" t="s">
        <v>123</v>
      </c>
      <c r="C473" s="30" t="s">
        <v>798</v>
      </c>
      <c r="D473" s="31"/>
    </row>
    <row r="474" spans="2:4" x14ac:dyDescent="0.3">
      <c r="B474" s="30" t="s">
        <v>124</v>
      </c>
      <c r="C474" s="30" t="s">
        <v>799</v>
      </c>
      <c r="D474" s="31"/>
    </row>
    <row r="475" spans="2:4" x14ac:dyDescent="0.3">
      <c r="B475" s="30" t="s">
        <v>124</v>
      </c>
      <c r="C475" s="30" t="s">
        <v>800</v>
      </c>
      <c r="D475" s="31"/>
    </row>
    <row r="476" spans="2:4" x14ac:dyDescent="0.3">
      <c r="B476" s="30" t="s">
        <v>124</v>
      </c>
      <c r="C476" s="30" t="s">
        <v>801</v>
      </c>
      <c r="D476" s="31"/>
    </row>
    <row r="477" spans="2:4" x14ac:dyDescent="0.3">
      <c r="B477" s="30" t="s">
        <v>124</v>
      </c>
      <c r="C477" s="30" t="s">
        <v>802</v>
      </c>
      <c r="D477" s="31"/>
    </row>
    <row r="478" spans="2:4" x14ac:dyDescent="0.3">
      <c r="B478" s="30" t="s">
        <v>124</v>
      </c>
      <c r="C478" s="30" t="s">
        <v>803</v>
      </c>
      <c r="D478" s="31"/>
    </row>
    <row r="479" spans="2:4" x14ac:dyDescent="0.3">
      <c r="B479" s="30" t="s">
        <v>124</v>
      </c>
      <c r="C479" s="30" t="s">
        <v>804</v>
      </c>
      <c r="D479" s="31"/>
    </row>
    <row r="480" spans="2:4" x14ac:dyDescent="0.3">
      <c r="B480" s="30" t="s">
        <v>124</v>
      </c>
      <c r="C480" s="30" t="s">
        <v>805</v>
      </c>
      <c r="D480" s="31"/>
    </row>
    <row r="481" spans="2:4" x14ac:dyDescent="0.3">
      <c r="B481" s="30" t="s">
        <v>125</v>
      </c>
      <c r="C481" s="30" t="s">
        <v>806</v>
      </c>
      <c r="D481" s="31"/>
    </row>
    <row r="482" spans="2:4" x14ac:dyDescent="0.3">
      <c r="B482" s="30" t="s">
        <v>125</v>
      </c>
      <c r="C482" s="30" t="s">
        <v>542</v>
      </c>
      <c r="D482" s="31"/>
    </row>
    <row r="483" spans="2:4" x14ac:dyDescent="0.3">
      <c r="B483" s="30" t="s">
        <v>125</v>
      </c>
      <c r="C483" s="30" t="s">
        <v>807</v>
      </c>
      <c r="D483" s="31"/>
    </row>
    <row r="484" spans="2:4" x14ac:dyDescent="0.3">
      <c r="B484" s="30" t="s">
        <v>125</v>
      </c>
      <c r="C484" s="30" t="s">
        <v>808</v>
      </c>
      <c r="D484" s="31"/>
    </row>
    <row r="485" spans="2:4" x14ac:dyDescent="0.3">
      <c r="B485" s="30" t="s">
        <v>125</v>
      </c>
      <c r="C485" s="30" t="s">
        <v>809</v>
      </c>
      <c r="D485" s="31"/>
    </row>
    <row r="486" spans="2:4" x14ac:dyDescent="0.3">
      <c r="B486" s="30" t="s">
        <v>125</v>
      </c>
      <c r="C486" s="30" t="s">
        <v>810</v>
      </c>
      <c r="D486" s="31"/>
    </row>
    <row r="487" spans="2:4" x14ac:dyDescent="0.3">
      <c r="B487" s="30" t="s">
        <v>125</v>
      </c>
      <c r="C487" s="30" t="s">
        <v>811</v>
      </c>
      <c r="D487" s="31"/>
    </row>
    <row r="488" spans="2:4" x14ac:dyDescent="0.3">
      <c r="B488" s="30" t="s">
        <v>125</v>
      </c>
      <c r="C488" s="30" t="s">
        <v>812</v>
      </c>
      <c r="D488" s="31"/>
    </row>
    <row r="489" spans="2:4" x14ac:dyDescent="0.3">
      <c r="B489" s="30" t="s">
        <v>125</v>
      </c>
      <c r="C489" s="30" t="s">
        <v>813</v>
      </c>
      <c r="D489" s="31"/>
    </row>
    <row r="490" spans="2:4" x14ac:dyDescent="0.3">
      <c r="B490" s="30" t="s">
        <v>125</v>
      </c>
      <c r="C490" s="30" t="s">
        <v>814</v>
      </c>
      <c r="D490" s="31"/>
    </row>
    <row r="491" spans="2:4" x14ac:dyDescent="0.3">
      <c r="B491" s="30" t="s">
        <v>126</v>
      </c>
      <c r="C491" s="30" t="s">
        <v>815</v>
      </c>
      <c r="D491" s="31"/>
    </row>
    <row r="492" spans="2:4" x14ac:dyDescent="0.3">
      <c r="B492" s="30" t="s">
        <v>126</v>
      </c>
      <c r="C492" s="30" t="s">
        <v>816</v>
      </c>
      <c r="D492" s="31"/>
    </row>
    <row r="493" spans="2:4" x14ac:dyDescent="0.3">
      <c r="B493" s="30" t="s">
        <v>126</v>
      </c>
      <c r="C493" s="30" t="s">
        <v>817</v>
      </c>
      <c r="D493" s="31"/>
    </row>
    <row r="494" spans="2:4" x14ac:dyDescent="0.3">
      <c r="B494" s="30" t="s">
        <v>126</v>
      </c>
      <c r="C494" s="30" t="s">
        <v>818</v>
      </c>
      <c r="D494" s="31"/>
    </row>
    <row r="495" spans="2:4" x14ac:dyDescent="0.3">
      <c r="B495" s="30" t="s">
        <v>126</v>
      </c>
      <c r="C495" s="30" t="s">
        <v>819</v>
      </c>
      <c r="D495" s="31"/>
    </row>
    <row r="496" spans="2:4" x14ac:dyDescent="0.3">
      <c r="B496" s="30" t="s">
        <v>126</v>
      </c>
      <c r="C496" s="30" t="s">
        <v>820</v>
      </c>
      <c r="D496" s="31"/>
    </row>
    <row r="497" spans="2:4" x14ac:dyDescent="0.3">
      <c r="B497" s="30" t="s">
        <v>126</v>
      </c>
      <c r="C497" s="30" t="s">
        <v>821</v>
      </c>
      <c r="D497" s="31"/>
    </row>
    <row r="498" spans="2:4" x14ac:dyDescent="0.3">
      <c r="B498" s="30" t="s">
        <v>127</v>
      </c>
      <c r="C498" s="30" t="s">
        <v>822</v>
      </c>
      <c r="D498" s="31"/>
    </row>
    <row r="499" spans="2:4" x14ac:dyDescent="0.3">
      <c r="B499" s="30" t="s">
        <v>127</v>
      </c>
      <c r="C499" s="30" t="s">
        <v>823</v>
      </c>
      <c r="D499" s="31"/>
    </row>
    <row r="500" spans="2:4" x14ac:dyDescent="0.3">
      <c r="B500" s="30" t="s">
        <v>127</v>
      </c>
      <c r="C500" s="30" t="s">
        <v>824</v>
      </c>
      <c r="D500" s="31"/>
    </row>
    <row r="501" spans="2:4" x14ac:dyDescent="0.3">
      <c r="B501" s="30" t="s">
        <v>127</v>
      </c>
      <c r="C501" s="30" t="s">
        <v>825</v>
      </c>
      <c r="D501" s="31"/>
    </row>
    <row r="502" spans="2:4" x14ac:dyDescent="0.3">
      <c r="B502" s="30" t="s">
        <v>127</v>
      </c>
      <c r="C502" s="30" t="s">
        <v>826</v>
      </c>
      <c r="D502" s="31"/>
    </row>
    <row r="503" spans="2:4" x14ac:dyDescent="0.3">
      <c r="B503" s="30" t="s">
        <v>127</v>
      </c>
      <c r="C503" s="30" t="s">
        <v>827</v>
      </c>
      <c r="D503" s="31"/>
    </row>
    <row r="504" spans="2:4" x14ac:dyDescent="0.3">
      <c r="B504" s="30" t="s">
        <v>127</v>
      </c>
      <c r="C504" s="30" t="s">
        <v>828</v>
      </c>
      <c r="D504" s="31"/>
    </row>
    <row r="505" spans="2:4" x14ac:dyDescent="0.3">
      <c r="B505" s="30" t="s">
        <v>127</v>
      </c>
      <c r="C505" s="30" t="s">
        <v>829</v>
      </c>
      <c r="D505" s="31"/>
    </row>
    <row r="506" spans="2:4" x14ac:dyDescent="0.3">
      <c r="B506" s="30" t="s">
        <v>127</v>
      </c>
      <c r="C506" s="30" t="s">
        <v>830</v>
      </c>
      <c r="D506" s="31"/>
    </row>
    <row r="507" spans="2:4" x14ac:dyDescent="0.3">
      <c r="B507" s="30" t="s">
        <v>127</v>
      </c>
      <c r="C507" s="30" t="s">
        <v>831</v>
      </c>
      <c r="D507" s="31"/>
    </row>
    <row r="508" spans="2:4" x14ac:dyDescent="0.3">
      <c r="B508" s="30" t="s">
        <v>128</v>
      </c>
      <c r="C508" s="30" t="s">
        <v>832</v>
      </c>
      <c r="D508" s="31"/>
    </row>
    <row r="509" spans="2:4" x14ac:dyDescent="0.3">
      <c r="B509" s="30" t="s">
        <v>128</v>
      </c>
      <c r="C509" s="30" t="s">
        <v>833</v>
      </c>
      <c r="D509" s="31"/>
    </row>
    <row r="510" spans="2:4" x14ac:dyDescent="0.3">
      <c r="B510" s="30" t="s">
        <v>128</v>
      </c>
      <c r="C510" s="30" t="s">
        <v>834</v>
      </c>
      <c r="D510" s="31"/>
    </row>
    <row r="511" spans="2:4" x14ac:dyDescent="0.3">
      <c r="B511" s="30" t="s">
        <v>128</v>
      </c>
      <c r="C511" s="30" t="s">
        <v>835</v>
      </c>
      <c r="D511" s="31"/>
    </row>
    <row r="512" spans="2:4" x14ac:dyDescent="0.3">
      <c r="B512" s="30" t="s">
        <v>128</v>
      </c>
      <c r="C512" s="30" t="s">
        <v>836</v>
      </c>
      <c r="D512" s="31"/>
    </row>
    <row r="513" spans="2:4" x14ac:dyDescent="0.3">
      <c r="B513" s="30" t="s">
        <v>128</v>
      </c>
      <c r="C513" s="30" t="s">
        <v>837</v>
      </c>
      <c r="D513" s="31"/>
    </row>
    <row r="514" spans="2:4" x14ac:dyDescent="0.3">
      <c r="B514" s="30" t="s">
        <v>128</v>
      </c>
      <c r="C514" s="30" t="s">
        <v>838</v>
      </c>
      <c r="D514" s="31"/>
    </row>
    <row r="515" spans="2:4" x14ac:dyDescent="0.3">
      <c r="B515" s="30" t="s">
        <v>129</v>
      </c>
      <c r="C515" s="30" t="s">
        <v>839</v>
      </c>
      <c r="D515" s="31"/>
    </row>
    <row r="516" spans="2:4" x14ac:dyDescent="0.3">
      <c r="B516" s="30" t="s">
        <v>129</v>
      </c>
      <c r="C516" s="30" t="s">
        <v>840</v>
      </c>
      <c r="D516" s="31"/>
    </row>
    <row r="517" spans="2:4" x14ac:dyDescent="0.3">
      <c r="B517" s="30" t="s">
        <v>129</v>
      </c>
      <c r="C517" s="30" t="s">
        <v>841</v>
      </c>
      <c r="D517" s="31"/>
    </row>
    <row r="518" spans="2:4" x14ac:dyDescent="0.3">
      <c r="B518" s="30" t="s">
        <v>129</v>
      </c>
      <c r="C518" s="30" t="s">
        <v>842</v>
      </c>
      <c r="D518" s="31"/>
    </row>
    <row r="519" spans="2:4" x14ac:dyDescent="0.3">
      <c r="B519" s="30" t="s">
        <v>129</v>
      </c>
      <c r="C519" s="30" t="s">
        <v>843</v>
      </c>
      <c r="D519" s="31"/>
    </row>
    <row r="520" spans="2:4" x14ac:dyDescent="0.3">
      <c r="B520" s="30" t="s">
        <v>129</v>
      </c>
      <c r="C520" s="30" t="s">
        <v>844</v>
      </c>
      <c r="D520" s="31"/>
    </row>
    <row r="521" spans="2:4" x14ac:dyDescent="0.3">
      <c r="B521" s="30" t="s">
        <v>129</v>
      </c>
      <c r="C521" s="30" t="s">
        <v>845</v>
      </c>
      <c r="D521" s="31"/>
    </row>
    <row r="522" spans="2:4" x14ac:dyDescent="0.3">
      <c r="B522" s="30" t="s">
        <v>129</v>
      </c>
      <c r="C522" s="30" t="s">
        <v>846</v>
      </c>
      <c r="D522" s="31"/>
    </row>
    <row r="523" spans="2:4" x14ac:dyDescent="0.3">
      <c r="B523" s="30" t="s">
        <v>130</v>
      </c>
      <c r="C523" s="30" t="s">
        <v>847</v>
      </c>
      <c r="D523" s="31"/>
    </row>
    <row r="524" spans="2:4" x14ac:dyDescent="0.3">
      <c r="B524" s="30" t="s">
        <v>130</v>
      </c>
      <c r="C524" s="30" t="s">
        <v>848</v>
      </c>
      <c r="D524" s="31"/>
    </row>
    <row r="525" spans="2:4" x14ac:dyDescent="0.3">
      <c r="B525" s="30" t="s">
        <v>130</v>
      </c>
      <c r="C525" s="30" t="s">
        <v>849</v>
      </c>
      <c r="D525" s="31"/>
    </row>
    <row r="526" spans="2:4" x14ac:dyDescent="0.3">
      <c r="B526" s="30" t="s">
        <v>130</v>
      </c>
      <c r="C526" s="30" t="s">
        <v>850</v>
      </c>
      <c r="D526" s="31"/>
    </row>
    <row r="527" spans="2:4" x14ac:dyDescent="0.3">
      <c r="B527" s="30" t="s">
        <v>130</v>
      </c>
      <c r="C527" s="30" t="s">
        <v>552</v>
      </c>
      <c r="D527" s="31"/>
    </row>
    <row r="528" spans="2:4" x14ac:dyDescent="0.3">
      <c r="B528" s="30" t="s">
        <v>130</v>
      </c>
      <c r="C528" s="30" t="s">
        <v>851</v>
      </c>
      <c r="D528" s="31"/>
    </row>
    <row r="529" spans="2:4" x14ac:dyDescent="0.3">
      <c r="B529" s="30" t="s">
        <v>130</v>
      </c>
      <c r="C529" s="30" t="s">
        <v>852</v>
      </c>
      <c r="D529" s="31"/>
    </row>
    <row r="530" spans="2:4" x14ac:dyDescent="0.3">
      <c r="B530" s="30" t="s">
        <v>130</v>
      </c>
      <c r="C530" s="30" t="s">
        <v>853</v>
      </c>
      <c r="D530" s="31"/>
    </row>
    <row r="531" spans="2:4" x14ac:dyDescent="0.3">
      <c r="B531" s="30" t="s">
        <v>130</v>
      </c>
      <c r="C531" s="30" t="s">
        <v>854</v>
      </c>
      <c r="D531" s="31"/>
    </row>
    <row r="532" spans="2:4" x14ac:dyDescent="0.3">
      <c r="B532" s="30" t="s">
        <v>130</v>
      </c>
      <c r="C532" s="30" t="s">
        <v>855</v>
      </c>
      <c r="D532" s="31"/>
    </row>
    <row r="533" spans="2:4" x14ac:dyDescent="0.3">
      <c r="B533" s="30" t="s">
        <v>130</v>
      </c>
      <c r="C533" s="30" t="s">
        <v>856</v>
      </c>
      <c r="D533" s="31"/>
    </row>
    <row r="534" spans="2:4" x14ac:dyDescent="0.3">
      <c r="B534" s="30" t="s">
        <v>130</v>
      </c>
      <c r="C534" s="30" t="s">
        <v>857</v>
      </c>
      <c r="D534" s="31"/>
    </row>
    <row r="535" spans="2:4" x14ac:dyDescent="0.3">
      <c r="B535" s="30" t="s">
        <v>130</v>
      </c>
      <c r="C535" s="30" t="s">
        <v>858</v>
      </c>
      <c r="D535" s="31"/>
    </row>
    <row r="536" spans="2:4" x14ac:dyDescent="0.3">
      <c r="B536" s="30" t="s">
        <v>130</v>
      </c>
      <c r="C536" s="30" t="s">
        <v>859</v>
      </c>
      <c r="D536" s="31"/>
    </row>
    <row r="537" spans="2:4" x14ac:dyDescent="0.3">
      <c r="B537" s="30" t="s">
        <v>130</v>
      </c>
      <c r="C537" s="30" t="s">
        <v>860</v>
      </c>
      <c r="D537" s="31"/>
    </row>
    <row r="538" spans="2:4" x14ac:dyDescent="0.3">
      <c r="B538" s="30" t="s">
        <v>130</v>
      </c>
      <c r="C538" s="30" t="s">
        <v>861</v>
      </c>
      <c r="D538" s="31"/>
    </row>
    <row r="539" spans="2:4" x14ac:dyDescent="0.3">
      <c r="B539" s="30" t="s">
        <v>130</v>
      </c>
      <c r="C539" s="30" t="s">
        <v>862</v>
      </c>
      <c r="D539" s="31"/>
    </row>
    <row r="540" spans="2:4" x14ac:dyDescent="0.3">
      <c r="B540" s="30" t="s">
        <v>130</v>
      </c>
      <c r="C540" s="30" t="s">
        <v>863</v>
      </c>
      <c r="D540" s="31"/>
    </row>
    <row r="541" spans="2:4" x14ac:dyDescent="0.3">
      <c r="B541" s="30" t="s">
        <v>130</v>
      </c>
      <c r="C541" s="30" t="s">
        <v>864</v>
      </c>
      <c r="D541" s="31"/>
    </row>
    <row r="542" spans="2:4" x14ac:dyDescent="0.3">
      <c r="B542" s="30" t="s">
        <v>130</v>
      </c>
      <c r="C542" s="30" t="s">
        <v>865</v>
      </c>
      <c r="D542" s="31"/>
    </row>
    <row r="543" spans="2:4" x14ac:dyDescent="0.3">
      <c r="B543" s="30" t="s">
        <v>130</v>
      </c>
      <c r="C543" s="30" t="s">
        <v>866</v>
      </c>
      <c r="D543" s="31"/>
    </row>
    <row r="544" spans="2:4" x14ac:dyDescent="0.3">
      <c r="B544" s="30" t="s">
        <v>130</v>
      </c>
      <c r="C544" s="30" t="s">
        <v>726</v>
      </c>
      <c r="D544" s="31"/>
    </row>
    <row r="545" spans="2:4" x14ac:dyDescent="0.3">
      <c r="B545" s="30" t="s">
        <v>130</v>
      </c>
      <c r="C545" s="30" t="s">
        <v>867</v>
      </c>
      <c r="D545" s="31"/>
    </row>
    <row r="546" spans="2:4" x14ac:dyDescent="0.3">
      <c r="B546" s="30" t="s">
        <v>131</v>
      </c>
      <c r="C546" s="30" t="s">
        <v>868</v>
      </c>
      <c r="D546" s="31"/>
    </row>
    <row r="547" spans="2:4" x14ac:dyDescent="0.3">
      <c r="B547" s="30" t="s">
        <v>131</v>
      </c>
      <c r="C547" s="30" t="s">
        <v>869</v>
      </c>
      <c r="D547" s="31"/>
    </row>
    <row r="548" spans="2:4" x14ac:dyDescent="0.3">
      <c r="B548" s="30" t="s">
        <v>131</v>
      </c>
      <c r="C548" s="30" t="s">
        <v>870</v>
      </c>
      <c r="D548" s="31"/>
    </row>
    <row r="549" spans="2:4" x14ac:dyDescent="0.3">
      <c r="B549" s="30" t="s">
        <v>131</v>
      </c>
      <c r="C549" s="30" t="s">
        <v>871</v>
      </c>
      <c r="D549" s="31"/>
    </row>
    <row r="550" spans="2:4" x14ac:dyDescent="0.3">
      <c r="B550" s="30" t="s">
        <v>131</v>
      </c>
      <c r="C550" s="30" t="s">
        <v>872</v>
      </c>
      <c r="D550" s="31"/>
    </row>
    <row r="551" spans="2:4" x14ac:dyDescent="0.3">
      <c r="B551" s="30" t="s">
        <v>131</v>
      </c>
      <c r="C551" s="30" t="s">
        <v>709</v>
      </c>
      <c r="D551" s="31"/>
    </row>
    <row r="552" spans="2:4" x14ac:dyDescent="0.3">
      <c r="B552" s="30" t="s">
        <v>131</v>
      </c>
      <c r="C552" s="30" t="s">
        <v>873</v>
      </c>
      <c r="D552" s="31"/>
    </row>
    <row r="553" spans="2:4" x14ac:dyDescent="0.3">
      <c r="B553" s="30" t="s">
        <v>131</v>
      </c>
      <c r="C553" s="30" t="s">
        <v>874</v>
      </c>
      <c r="D553" s="31"/>
    </row>
    <row r="554" spans="2:4" x14ac:dyDescent="0.3">
      <c r="B554" s="30" t="s">
        <v>131</v>
      </c>
      <c r="C554" s="30" t="s">
        <v>875</v>
      </c>
      <c r="D554" s="31"/>
    </row>
    <row r="555" spans="2:4" x14ac:dyDescent="0.3">
      <c r="B555" s="30" t="s">
        <v>131</v>
      </c>
      <c r="C555" s="30" t="s">
        <v>876</v>
      </c>
      <c r="D555" s="31"/>
    </row>
    <row r="556" spans="2:4" x14ac:dyDescent="0.3">
      <c r="B556" s="30" t="s">
        <v>131</v>
      </c>
      <c r="C556" s="30" t="s">
        <v>877</v>
      </c>
      <c r="D556" s="31"/>
    </row>
    <row r="557" spans="2:4" x14ac:dyDescent="0.3">
      <c r="B557" s="30" t="s">
        <v>131</v>
      </c>
      <c r="C557" s="30" t="s">
        <v>878</v>
      </c>
      <c r="D557" s="31"/>
    </row>
    <row r="558" spans="2:4" x14ac:dyDescent="0.3">
      <c r="B558" s="30" t="s">
        <v>131</v>
      </c>
      <c r="C558" s="30" t="s">
        <v>879</v>
      </c>
      <c r="D558" s="31"/>
    </row>
    <row r="559" spans="2:4" x14ac:dyDescent="0.3">
      <c r="B559" s="30" t="s">
        <v>131</v>
      </c>
      <c r="C559" s="30" t="s">
        <v>880</v>
      </c>
      <c r="D559" s="31"/>
    </row>
    <row r="560" spans="2:4" x14ac:dyDescent="0.3">
      <c r="B560" s="30" t="s">
        <v>131</v>
      </c>
      <c r="C560" s="30" t="s">
        <v>881</v>
      </c>
      <c r="D560" s="31"/>
    </row>
    <row r="561" spans="2:4" x14ac:dyDescent="0.3">
      <c r="B561" s="30" t="s">
        <v>131</v>
      </c>
      <c r="C561" s="30" t="s">
        <v>882</v>
      </c>
      <c r="D561" s="31"/>
    </row>
    <row r="562" spans="2:4" x14ac:dyDescent="0.3">
      <c r="B562" s="30" t="s">
        <v>131</v>
      </c>
      <c r="C562" s="30" t="s">
        <v>883</v>
      </c>
      <c r="D562" s="31"/>
    </row>
    <row r="563" spans="2:4" x14ac:dyDescent="0.3">
      <c r="B563" s="30" t="s">
        <v>131</v>
      </c>
      <c r="C563" s="30" t="s">
        <v>884</v>
      </c>
      <c r="D563" s="31"/>
    </row>
    <row r="564" spans="2:4" x14ac:dyDescent="0.3">
      <c r="B564" s="30" t="s">
        <v>131</v>
      </c>
      <c r="C564" s="30" t="s">
        <v>885</v>
      </c>
      <c r="D564" s="31"/>
    </row>
    <row r="565" spans="2:4" x14ac:dyDescent="0.3">
      <c r="B565" s="30" t="s">
        <v>132</v>
      </c>
      <c r="C565" s="30" t="s">
        <v>886</v>
      </c>
      <c r="D565" s="31"/>
    </row>
    <row r="566" spans="2:4" x14ac:dyDescent="0.3">
      <c r="B566" s="30" t="s">
        <v>132</v>
      </c>
      <c r="C566" s="30" t="s">
        <v>887</v>
      </c>
      <c r="D566" s="31"/>
    </row>
    <row r="567" spans="2:4" x14ac:dyDescent="0.3">
      <c r="B567" s="30" t="s">
        <v>132</v>
      </c>
      <c r="C567" s="30" t="s">
        <v>888</v>
      </c>
      <c r="D567" s="31"/>
    </row>
    <row r="568" spans="2:4" x14ac:dyDescent="0.3">
      <c r="B568" s="30" t="s">
        <v>132</v>
      </c>
      <c r="C568" s="30" t="s">
        <v>889</v>
      </c>
      <c r="D568" s="31"/>
    </row>
    <row r="569" spans="2:4" x14ac:dyDescent="0.3">
      <c r="B569" s="30" t="s">
        <v>132</v>
      </c>
      <c r="C569" s="30" t="s">
        <v>890</v>
      </c>
      <c r="D569" s="31"/>
    </row>
    <row r="570" spans="2:4" x14ac:dyDescent="0.3">
      <c r="B570" s="30" t="s">
        <v>132</v>
      </c>
      <c r="C570" s="30" t="s">
        <v>891</v>
      </c>
      <c r="D570" s="31"/>
    </row>
    <row r="571" spans="2:4" x14ac:dyDescent="0.3">
      <c r="B571" s="30" t="s">
        <v>132</v>
      </c>
      <c r="C571" s="30" t="s">
        <v>892</v>
      </c>
      <c r="D571" s="31"/>
    </row>
    <row r="572" spans="2:4" x14ac:dyDescent="0.3">
      <c r="B572" s="30" t="s">
        <v>132</v>
      </c>
      <c r="C572" s="30" t="s">
        <v>893</v>
      </c>
      <c r="D572" s="31"/>
    </row>
    <row r="573" spans="2:4" x14ac:dyDescent="0.3">
      <c r="B573" s="30" t="s">
        <v>132</v>
      </c>
      <c r="C573" s="30" t="s">
        <v>489</v>
      </c>
      <c r="D573" s="31"/>
    </row>
    <row r="574" spans="2:4" x14ac:dyDescent="0.3">
      <c r="B574" s="30" t="s">
        <v>132</v>
      </c>
      <c r="C574" s="30" t="s">
        <v>894</v>
      </c>
      <c r="D574" s="31"/>
    </row>
    <row r="575" spans="2:4" x14ac:dyDescent="0.3">
      <c r="B575" s="30" t="s">
        <v>132</v>
      </c>
      <c r="C575" s="30" t="s">
        <v>895</v>
      </c>
      <c r="D575" s="31"/>
    </row>
    <row r="576" spans="2:4" x14ac:dyDescent="0.3">
      <c r="B576" s="30" t="s">
        <v>132</v>
      </c>
      <c r="C576" s="30" t="s">
        <v>816</v>
      </c>
      <c r="D576" s="31"/>
    </row>
    <row r="577" spans="2:4" x14ac:dyDescent="0.3">
      <c r="B577" s="30" t="s">
        <v>132</v>
      </c>
      <c r="C577" s="30" t="s">
        <v>896</v>
      </c>
      <c r="D577" s="31"/>
    </row>
    <row r="578" spans="2:4" x14ac:dyDescent="0.3">
      <c r="B578" s="30" t="s">
        <v>133</v>
      </c>
      <c r="C578" s="30" t="s">
        <v>897</v>
      </c>
      <c r="D578" s="31"/>
    </row>
    <row r="579" spans="2:4" x14ac:dyDescent="0.3">
      <c r="B579" s="30" t="s">
        <v>133</v>
      </c>
      <c r="C579" s="30" t="s">
        <v>898</v>
      </c>
      <c r="D579" s="31"/>
    </row>
    <row r="580" spans="2:4" x14ac:dyDescent="0.3">
      <c r="B580" s="30" t="s">
        <v>133</v>
      </c>
      <c r="C580" s="30" t="s">
        <v>899</v>
      </c>
      <c r="D580" s="31"/>
    </row>
    <row r="581" spans="2:4" x14ac:dyDescent="0.3">
      <c r="B581" s="30" t="s">
        <v>133</v>
      </c>
      <c r="C581" s="30" t="s">
        <v>535</v>
      </c>
      <c r="D581" s="31"/>
    </row>
    <row r="582" spans="2:4" x14ac:dyDescent="0.3">
      <c r="B582" s="30" t="s">
        <v>133</v>
      </c>
      <c r="C582" s="30" t="s">
        <v>900</v>
      </c>
      <c r="D582" s="31"/>
    </row>
    <row r="583" spans="2:4" x14ac:dyDescent="0.3">
      <c r="B583" s="30" t="s">
        <v>133</v>
      </c>
      <c r="C583" s="30" t="s">
        <v>901</v>
      </c>
      <c r="D583" s="31"/>
    </row>
    <row r="584" spans="2:4" x14ac:dyDescent="0.3">
      <c r="B584" s="30" t="s">
        <v>133</v>
      </c>
      <c r="C584" s="30" t="s">
        <v>902</v>
      </c>
      <c r="D584" s="31"/>
    </row>
    <row r="585" spans="2:4" x14ac:dyDescent="0.3">
      <c r="B585" s="30" t="s">
        <v>133</v>
      </c>
      <c r="C585" s="30" t="s">
        <v>903</v>
      </c>
      <c r="D585" s="31"/>
    </row>
    <row r="586" spans="2:4" x14ac:dyDescent="0.3">
      <c r="B586" s="30" t="s">
        <v>133</v>
      </c>
      <c r="C586" s="30" t="s">
        <v>904</v>
      </c>
      <c r="D586" s="31"/>
    </row>
    <row r="587" spans="2:4" x14ac:dyDescent="0.3">
      <c r="B587" s="30" t="s">
        <v>133</v>
      </c>
      <c r="C587" s="30" t="s">
        <v>905</v>
      </c>
      <c r="D587" s="31"/>
    </row>
    <row r="588" spans="2:4" x14ac:dyDescent="0.3">
      <c r="B588" s="30" t="s">
        <v>134</v>
      </c>
      <c r="C588" s="30" t="s">
        <v>906</v>
      </c>
      <c r="D588" s="31"/>
    </row>
    <row r="589" spans="2:4" x14ac:dyDescent="0.3">
      <c r="B589" s="30" t="s">
        <v>134</v>
      </c>
      <c r="C589" s="30" t="s">
        <v>907</v>
      </c>
      <c r="D589" s="31"/>
    </row>
    <row r="590" spans="2:4" x14ac:dyDescent="0.3">
      <c r="B590" s="30" t="s">
        <v>134</v>
      </c>
      <c r="C590" s="30" t="s">
        <v>908</v>
      </c>
      <c r="D590" s="31"/>
    </row>
    <row r="591" spans="2:4" x14ac:dyDescent="0.3">
      <c r="B591" s="30" t="s">
        <v>134</v>
      </c>
      <c r="C591" s="30" t="s">
        <v>909</v>
      </c>
      <c r="D591" s="31"/>
    </row>
    <row r="592" spans="2:4" x14ac:dyDescent="0.3">
      <c r="B592" s="30" t="s">
        <v>134</v>
      </c>
      <c r="C592" s="30" t="s">
        <v>910</v>
      </c>
      <c r="D592" s="31"/>
    </row>
    <row r="593" spans="2:4" x14ac:dyDescent="0.3">
      <c r="B593" s="30" t="s">
        <v>134</v>
      </c>
      <c r="C593" s="30" t="s">
        <v>911</v>
      </c>
      <c r="D593" s="31"/>
    </row>
    <row r="594" spans="2:4" x14ac:dyDescent="0.3">
      <c r="B594" s="30" t="s">
        <v>134</v>
      </c>
      <c r="C594" s="30" t="s">
        <v>912</v>
      </c>
      <c r="D594" s="31"/>
    </row>
    <row r="595" spans="2:4" x14ac:dyDescent="0.3">
      <c r="B595" s="30" t="s">
        <v>134</v>
      </c>
      <c r="C595" s="30" t="s">
        <v>913</v>
      </c>
      <c r="D595" s="31"/>
    </row>
    <row r="596" spans="2:4" x14ac:dyDescent="0.3">
      <c r="B596" s="30" t="s">
        <v>134</v>
      </c>
      <c r="C596" s="30" t="s">
        <v>914</v>
      </c>
      <c r="D596" s="31"/>
    </row>
    <row r="597" spans="2:4" x14ac:dyDescent="0.3">
      <c r="B597" s="30" t="s">
        <v>134</v>
      </c>
      <c r="C597" s="30" t="s">
        <v>915</v>
      </c>
      <c r="D597" s="31"/>
    </row>
    <row r="598" spans="2:4" x14ac:dyDescent="0.3">
      <c r="B598" s="30" t="s">
        <v>134</v>
      </c>
      <c r="C598" s="30" t="s">
        <v>916</v>
      </c>
      <c r="D598" s="31"/>
    </row>
    <row r="599" spans="2:4" x14ac:dyDescent="0.3">
      <c r="B599" s="30" t="s">
        <v>134</v>
      </c>
      <c r="C599" s="30" t="s">
        <v>917</v>
      </c>
      <c r="D599" s="31"/>
    </row>
    <row r="600" spans="2:4" x14ac:dyDescent="0.3">
      <c r="B600" s="30" t="s">
        <v>135</v>
      </c>
      <c r="C600" s="30" t="s">
        <v>918</v>
      </c>
      <c r="D600" s="31"/>
    </row>
    <row r="601" spans="2:4" x14ac:dyDescent="0.3">
      <c r="B601" s="30" t="s">
        <v>135</v>
      </c>
      <c r="C601" s="30" t="s">
        <v>919</v>
      </c>
      <c r="D601" s="31"/>
    </row>
    <row r="602" spans="2:4" x14ac:dyDescent="0.3">
      <c r="B602" s="30" t="s">
        <v>135</v>
      </c>
      <c r="C602" s="30" t="s">
        <v>920</v>
      </c>
      <c r="D602" s="31"/>
    </row>
    <row r="603" spans="2:4" x14ac:dyDescent="0.3">
      <c r="B603" s="30" t="s">
        <v>135</v>
      </c>
      <c r="C603" s="30" t="s">
        <v>921</v>
      </c>
      <c r="D603" s="31"/>
    </row>
    <row r="604" spans="2:4" x14ac:dyDescent="0.3">
      <c r="B604" s="30" t="s">
        <v>136</v>
      </c>
      <c r="C604" s="30" t="s">
        <v>922</v>
      </c>
      <c r="D604" s="31"/>
    </row>
    <row r="605" spans="2:4" x14ac:dyDescent="0.3">
      <c r="B605" s="30" t="s">
        <v>136</v>
      </c>
      <c r="C605" s="30" t="s">
        <v>923</v>
      </c>
      <c r="D605" s="31"/>
    </row>
    <row r="606" spans="2:4" x14ac:dyDescent="0.3">
      <c r="B606" s="30" t="s">
        <v>136</v>
      </c>
      <c r="C606" s="30" t="s">
        <v>924</v>
      </c>
      <c r="D606" s="31"/>
    </row>
    <row r="607" spans="2:4" x14ac:dyDescent="0.3">
      <c r="B607" s="30" t="s">
        <v>136</v>
      </c>
      <c r="C607" s="30" t="s">
        <v>925</v>
      </c>
      <c r="D607" s="31"/>
    </row>
    <row r="608" spans="2:4" x14ac:dyDescent="0.3">
      <c r="B608" s="30" t="s">
        <v>136</v>
      </c>
      <c r="C608" s="30" t="s">
        <v>926</v>
      </c>
      <c r="D608" s="31"/>
    </row>
    <row r="609" spans="2:4" x14ac:dyDescent="0.3">
      <c r="B609" s="30" t="s">
        <v>136</v>
      </c>
      <c r="C609" s="30" t="s">
        <v>927</v>
      </c>
      <c r="D609" s="31"/>
    </row>
    <row r="610" spans="2:4" x14ac:dyDescent="0.3">
      <c r="B610" s="30" t="s">
        <v>137</v>
      </c>
      <c r="C610" s="30" t="s">
        <v>928</v>
      </c>
      <c r="D610" s="31"/>
    </row>
    <row r="611" spans="2:4" x14ac:dyDescent="0.3">
      <c r="B611" s="30" t="s">
        <v>137</v>
      </c>
      <c r="C611" s="30" t="s">
        <v>929</v>
      </c>
      <c r="D611" s="31"/>
    </row>
    <row r="612" spans="2:4" x14ac:dyDescent="0.3">
      <c r="B612" s="30" t="s">
        <v>137</v>
      </c>
      <c r="C612" s="30" t="s">
        <v>930</v>
      </c>
      <c r="D612" s="31"/>
    </row>
    <row r="613" spans="2:4" x14ac:dyDescent="0.3">
      <c r="B613" s="30" t="s">
        <v>137</v>
      </c>
      <c r="C613" s="30" t="s">
        <v>931</v>
      </c>
      <c r="D613" s="31"/>
    </row>
    <row r="614" spans="2:4" x14ac:dyDescent="0.3">
      <c r="B614" s="30" t="s">
        <v>137</v>
      </c>
      <c r="C614" s="30" t="s">
        <v>932</v>
      </c>
      <c r="D614" s="31"/>
    </row>
    <row r="615" spans="2:4" x14ac:dyDescent="0.3">
      <c r="B615" s="30" t="s">
        <v>137</v>
      </c>
      <c r="C615" s="30" t="s">
        <v>933</v>
      </c>
      <c r="D615" s="31"/>
    </row>
    <row r="616" spans="2:4" x14ac:dyDescent="0.3">
      <c r="B616" s="30" t="s">
        <v>137</v>
      </c>
      <c r="C616" s="30" t="s">
        <v>934</v>
      </c>
      <c r="D616" s="31"/>
    </row>
    <row r="617" spans="2:4" x14ac:dyDescent="0.3">
      <c r="B617" s="30" t="s">
        <v>137</v>
      </c>
      <c r="C617" s="30" t="s">
        <v>935</v>
      </c>
      <c r="D617" s="31"/>
    </row>
    <row r="618" spans="2:4" x14ac:dyDescent="0.3">
      <c r="B618" s="30" t="s">
        <v>137</v>
      </c>
      <c r="C618" s="30" t="s">
        <v>936</v>
      </c>
      <c r="D618" s="31"/>
    </row>
    <row r="619" spans="2:4" x14ac:dyDescent="0.3">
      <c r="B619" s="30" t="s">
        <v>137</v>
      </c>
      <c r="C619" s="30" t="s">
        <v>937</v>
      </c>
      <c r="D619" s="31"/>
    </row>
    <row r="620" spans="2:4" x14ac:dyDescent="0.3">
      <c r="B620" s="30" t="s">
        <v>137</v>
      </c>
      <c r="C620" s="30" t="s">
        <v>938</v>
      </c>
      <c r="D620" s="31"/>
    </row>
    <row r="621" spans="2:4" x14ac:dyDescent="0.3">
      <c r="B621" s="30" t="s">
        <v>138</v>
      </c>
      <c r="C621" s="30" t="s">
        <v>939</v>
      </c>
      <c r="D621" s="31"/>
    </row>
    <row r="622" spans="2:4" x14ac:dyDescent="0.3">
      <c r="B622" s="30" t="s">
        <v>138</v>
      </c>
      <c r="C622" s="30" t="s">
        <v>940</v>
      </c>
      <c r="D622" s="31"/>
    </row>
    <row r="623" spans="2:4" x14ac:dyDescent="0.3">
      <c r="B623" s="30" t="s">
        <v>138</v>
      </c>
      <c r="C623" s="30" t="s">
        <v>941</v>
      </c>
      <c r="D623" s="31"/>
    </row>
    <row r="624" spans="2:4" x14ac:dyDescent="0.3">
      <c r="B624" s="30" t="s">
        <v>138</v>
      </c>
      <c r="C624" s="30" t="s">
        <v>942</v>
      </c>
      <c r="D624" s="31"/>
    </row>
    <row r="625" spans="2:4" x14ac:dyDescent="0.3">
      <c r="B625" s="30" t="s">
        <v>139</v>
      </c>
      <c r="C625" s="30" t="s">
        <v>943</v>
      </c>
      <c r="D625" s="31"/>
    </row>
    <row r="626" spans="2:4" x14ac:dyDescent="0.3">
      <c r="B626" s="30" t="s">
        <v>139</v>
      </c>
      <c r="C626" s="30" t="s">
        <v>944</v>
      </c>
      <c r="D626" s="31"/>
    </row>
    <row r="627" spans="2:4" x14ac:dyDescent="0.3">
      <c r="B627" s="30" t="s">
        <v>139</v>
      </c>
      <c r="C627" s="30" t="s">
        <v>945</v>
      </c>
      <c r="D627" s="31"/>
    </row>
    <row r="628" spans="2:4" x14ac:dyDescent="0.3">
      <c r="B628" s="30" t="s">
        <v>139</v>
      </c>
      <c r="C628" s="30" t="s">
        <v>946</v>
      </c>
      <c r="D628" s="31"/>
    </row>
    <row r="629" spans="2:4" x14ac:dyDescent="0.3">
      <c r="B629" s="30" t="s">
        <v>139</v>
      </c>
      <c r="C629" s="30" t="s">
        <v>947</v>
      </c>
      <c r="D629" s="31"/>
    </row>
    <row r="630" spans="2:4" x14ac:dyDescent="0.3">
      <c r="B630" s="30" t="s">
        <v>140</v>
      </c>
      <c r="C630" s="30" t="s">
        <v>948</v>
      </c>
      <c r="D630" s="31"/>
    </row>
    <row r="631" spans="2:4" x14ac:dyDescent="0.3">
      <c r="B631" s="30" t="s">
        <v>140</v>
      </c>
      <c r="C631" s="30" t="s">
        <v>949</v>
      </c>
      <c r="D631" s="31"/>
    </row>
    <row r="632" spans="2:4" x14ac:dyDescent="0.3">
      <c r="B632" s="30" t="s">
        <v>140</v>
      </c>
      <c r="C632" s="30" t="s">
        <v>950</v>
      </c>
      <c r="D632" s="31"/>
    </row>
    <row r="633" spans="2:4" x14ac:dyDescent="0.3">
      <c r="B633" s="30" t="s">
        <v>140</v>
      </c>
      <c r="C633" s="30" t="s">
        <v>951</v>
      </c>
      <c r="D633" s="31"/>
    </row>
    <row r="634" spans="2:4" x14ac:dyDescent="0.3">
      <c r="B634" s="30" t="s">
        <v>140</v>
      </c>
      <c r="C634" s="30" t="s">
        <v>952</v>
      </c>
      <c r="D634" s="31"/>
    </row>
    <row r="635" spans="2:4" x14ac:dyDescent="0.3">
      <c r="B635" s="30" t="s">
        <v>140</v>
      </c>
      <c r="C635" s="30" t="s">
        <v>953</v>
      </c>
      <c r="D635" s="31"/>
    </row>
    <row r="636" spans="2:4" x14ac:dyDescent="0.3">
      <c r="B636" s="30" t="s">
        <v>140</v>
      </c>
      <c r="C636" s="30" t="s">
        <v>954</v>
      </c>
      <c r="D636" s="31"/>
    </row>
    <row r="637" spans="2:4" x14ac:dyDescent="0.3">
      <c r="B637" s="30" t="s">
        <v>140</v>
      </c>
      <c r="C637" s="30" t="s">
        <v>955</v>
      </c>
      <c r="D637" s="31"/>
    </row>
    <row r="638" spans="2:4" x14ac:dyDescent="0.3">
      <c r="B638" s="30" t="s">
        <v>140</v>
      </c>
      <c r="C638" s="30" t="s">
        <v>956</v>
      </c>
      <c r="D638" s="31"/>
    </row>
    <row r="639" spans="2:4" x14ac:dyDescent="0.3">
      <c r="B639" s="30" t="s">
        <v>140</v>
      </c>
      <c r="C639" s="30" t="s">
        <v>957</v>
      </c>
      <c r="D639" s="31"/>
    </row>
    <row r="640" spans="2:4" x14ac:dyDescent="0.3">
      <c r="B640" s="30" t="s">
        <v>140</v>
      </c>
      <c r="C640" s="30" t="s">
        <v>958</v>
      </c>
      <c r="D640" s="31"/>
    </row>
    <row r="641" spans="2:4" x14ac:dyDescent="0.3">
      <c r="B641" s="30" t="s">
        <v>140</v>
      </c>
      <c r="C641" s="30" t="s">
        <v>959</v>
      </c>
      <c r="D641" s="31"/>
    </row>
    <row r="642" spans="2:4" x14ac:dyDescent="0.3">
      <c r="B642" s="30" t="s">
        <v>140</v>
      </c>
      <c r="C642" s="30" t="s">
        <v>960</v>
      </c>
      <c r="D642" s="31"/>
    </row>
    <row r="643" spans="2:4" x14ac:dyDescent="0.3">
      <c r="B643" s="30" t="s">
        <v>140</v>
      </c>
      <c r="C643" s="30" t="s">
        <v>961</v>
      </c>
      <c r="D643" s="31"/>
    </row>
    <row r="644" spans="2:4" x14ac:dyDescent="0.3">
      <c r="B644" s="30" t="s">
        <v>140</v>
      </c>
      <c r="C644" s="30" t="s">
        <v>962</v>
      </c>
      <c r="D644" s="31"/>
    </row>
    <row r="645" spans="2:4" x14ac:dyDescent="0.3">
      <c r="B645" s="30" t="s">
        <v>140</v>
      </c>
      <c r="C645" s="30" t="s">
        <v>963</v>
      </c>
      <c r="D645" s="31"/>
    </row>
    <row r="646" spans="2:4" x14ac:dyDescent="0.3">
      <c r="B646" s="30" t="s">
        <v>140</v>
      </c>
      <c r="C646" s="30" t="s">
        <v>964</v>
      </c>
      <c r="D646" s="31"/>
    </row>
    <row r="647" spans="2:4" x14ac:dyDescent="0.3">
      <c r="B647" s="30" t="s">
        <v>140</v>
      </c>
      <c r="C647" s="30" t="s">
        <v>965</v>
      </c>
      <c r="D647" s="31"/>
    </row>
    <row r="648" spans="2:4" x14ac:dyDescent="0.3">
      <c r="B648" s="30" t="s">
        <v>140</v>
      </c>
      <c r="C648" s="30" t="s">
        <v>966</v>
      </c>
      <c r="D648" s="31"/>
    </row>
    <row r="649" spans="2:4" x14ac:dyDescent="0.3">
      <c r="B649" s="30" t="s">
        <v>140</v>
      </c>
      <c r="C649" s="30" t="s">
        <v>967</v>
      </c>
      <c r="D649" s="31"/>
    </row>
    <row r="650" spans="2:4" x14ac:dyDescent="0.3">
      <c r="B650" s="30" t="s">
        <v>140</v>
      </c>
      <c r="C650" s="30" t="s">
        <v>968</v>
      </c>
      <c r="D650" s="31"/>
    </row>
    <row r="651" spans="2:4" x14ac:dyDescent="0.3">
      <c r="B651" s="30" t="s">
        <v>141</v>
      </c>
      <c r="C651" s="30" t="s">
        <v>969</v>
      </c>
      <c r="D651" s="31"/>
    </row>
    <row r="652" spans="2:4" x14ac:dyDescent="0.3">
      <c r="B652" s="30" t="s">
        <v>141</v>
      </c>
      <c r="C652" s="30" t="s">
        <v>970</v>
      </c>
      <c r="D652" s="31"/>
    </row>
    <row r="653" spans="2:4" x14ac:dyDescent="0.3">
      <c r="B653" s="30" t="s">
        <v>141</v>
      </c>
      <c r="C653" s="30" t="s">
        <v>971</v>
      </c>
      <c r="D653" s="31"/>
    </row>
    <row r="654" spans="2:4" x14ac:dyDescent="0.3">
      <c r="B654" s="30" t="s">
        <v>141</v>
      </c>
      <c r="C654" s="30" t="s">
        <v>972</v>
      </c>
      <c r="D654" s="31"/>
    </row>
    <row r="655" spans="2:4" x14ac:dyDescent="0.3">
      <c r="B655" s="30" t="s">
        <v>141</v>
      </c>
      <c r="C655" s="30" t="s">
        <v>973</v>
      </c>
      <c r="D655" s="31"/>
    </row>
    <row r="656" spans="2:4" x14ac:dyDescent="0.3">
      <c r="B656" s="30" t="s">
        <v>141</v>
      </c>
      <c r="C656" s="30" t="s">
        <v>974</v>
      </c>
      <c r="D656" s="31"/>
    </row>
    <row r="657" spans="2:4" x14ac:dyDescent="0.3">
      <c r="B657" s="30" t="s">
        <v>141</v>
      </c>
      <c r="C657" s="30" t="s">
        <v>975</v>
      </c>
      <c r="D657" s="31"/>
    </row>
    <row r="658" spans="2:4" x14ac:dyDescent="0.3">
      <c r="B658" s="30" t="s">
        <v>141</v>
      </c>
      <c r="C658" s="30" t="s">
        <v>872</v>
      </c>
      <c r="D658" s="31"/>
    </row>
    <row r="659" spans="2:4" x14ac:dyDescent="0.3">
      <c r="B659" s="30" t="s">
        <v>141</v>
      </c>
      <c r="C659" s="30" t="s">
        <v>976</v>
      </c>
      <c r="D659" s="31"/>
    </row>
    <row r="660" spans="2:4" x14ac:dyDescent="0.3">
      <c r="B660" s="30" t="s">
        <v>141</v>
      </c>
      <c r="C660" s="30" t="s">
        <v>977</v>
      </c>
      <c r="D660" s="31"/>
    </row>
    <row r="661" spans="2:4" x14ac:dyDescent="0.3">
      <c r="B661" s="30" t="s">
        <v>141</v>
      </c>
      <c r="C661" s="30" t="s">
        <v>978</v>
      </c>
      <c r="D661" s="31"/>
    </row>
    <row r="662" spans="2:4" x14ac:dyDescent="0.3">
      <c r="B662" s="30" t="s">
        <v>141</v>
      </c>
      <c r="C662" s="30" t="s">
        <v>979</v>
      </c>
      <c r="D662" s="31"/>
    </row>
    <row r="663" spans="2:4" x14ac:dyDescent="0.3">
      <c r="B663" s="30" t="s">
        <v>141</v>
      </c>
      <c r="C663" s="30" t="s">
        <v>980</v>
      </c>
      <c r="D663" s="31"/>
    </row>
    <row r="664" spans="2:4" x14ac:dyDescent="0.3">
      <c r="B664" s="30" t="s">
        <v>141</v>
      </c>
      <c r="C664" s="30" t="s">
        <v>981</v>
      </c>
      <c r="D664" s="31"/>
    </row>
    <row r="665" spans="2:4" x14ac:dyDescent="0.3">
      <c r="B665" s="30" t="s">
        <v>141</v>
      </c>
      <c r="C665" s="30" t="s">
        <v>982</v>
      </c>
      <c r="D665" s="31"/>
    </row>
    <row r="666" spans="2:4" x14ac:dyDescent="0.3">
      <c r="B666" s="30" t="s">
        <v>141</v>
      </c>
      <c r="C666" s="30" t="s">
        <v>983</v>
      </c>
      <c r="D666" s="31"/>
    </row>
    <row r="667" spans="2:4" x14ac:dyDescent="0.3">
      <c r="B667" s="30" t="s">
        <v>141</v>
      </c>
      <c r="C667" s="30" t="s">
        <v>984</v>
      </c>
      <c r="D667" s="31"/>
    </row>
    <row r="668" spans="2:4" x14ac:dyDescent="0.3">
      <c r="B668" s="30" t="s">
        <v>141</v>
      </c>
      <c r="C668" s="30" t="s">
        <v>985</v>
      </c>
      <c r="D668" s="31"/>
    </row>
    <row r="669" spans="2:4" x14ac:dyDescent="0.3">
      <c r="B669" s="30" t="s">
        <v>142</v>
      </c>
      <c r="C669" s="30" t="s">
        <v>986</v>
      </c>
      <c r="D669" s="31"/>
    </row>
    <row r="670" spans="2:4" x14ac:dyDescent="0.3">
      <c r="B670" s="30" t="s">
        <v>142</v>
      </c>
      <c r="C670" s="30" t="s">
        <v>987</v>
      </c>
      <c r="D670" s="31"/>
    </row>
    <row r="671" spans="2:4" x14ac:dyDescent="0.3">
      <c r="B671" s="30" t="s">
        <v>142</v>
      </c>
      <c r="C671" s="30" t="s">
        <v>988</v>
      </c>
      <c r="D671" s="31"/>
    </row>
    <row r="672" spans="2:4" x14ac:dyDescent="0.3">
      <c r="B672" s="30" t="s">
        <v>142</v>
      </c>
      <c r="C672" s="30" t="s">
        <v>989</v>
      </c>
      <c r="D672" s="31"/>
    </row>
    <row r="673" spans="2:4" x14ac:dyDescent="0.3">
      <c r="B673" s="30" t="s">
        <v>142</v>
      </c>
      <c r="C673" s="30" t="s">
        <v>990</v>
      </c>
      <c r="D673" s="31"/>
    </row>
    <row r="674" spans="2:4" x14ac:dyDescent="0.3">
      <c r="B674" s="30" t="s">
        <v>142</v>
      </c>
      <c r="C674" s="30" t="s">
        <v>991</v>
      </c>
      <c r="D674" s="31"/>
    </row>
    <row r="675" spans="2:4" x14ac:dyDescent="0.3">
      <c r="B675" s="30" t="s">
        <v>143</v>
      </c>
      <c r="C675" s="30" t="s">
        <v>992</v>
      </c>
      <c r="D675" s="31"/>
    </row>
    <row r="676" spans="2:4" x14ac:dyDescent="0.3">
      <c r="B676" s="30" t="s">
        <v>143</v>
      </c>
      <c r="C676" s="30" t="s">
        <v>993</v>
      </c>
      <c r="D676" s="31"/>
    </row>
    <row r="677" spans="2:4" x14ac:dyDescent="0.3">
      <c r="B677" s="30" t="s">
        <v>143</v>
      </c>
      <c r="C677" s="30" t="s">
        <v>994</v>
      </c>
      <c r="D677" s="31"/>
    </row>
    <row r="678" spans="2:4" x14ac:dyDescent="0.3">
      <c r="B678" s="30" t="s">
        <v>143</v>
      </c>
      <c r="C678" s="30" t="s">
        <v>995</v>
      </c>
      <c r="D678" s="31"/>
    </row>
    <row r="679" spans="2:4" x14ac:dyDescent="0.3">
      <c r="B679" s="30" t="s">
        <v>144</v>
      </c>
      <c r="C679" s="30" t="s">
        <v>523</v>
      </c>
      <c r="D679" s="31"/>
    </row>
    <row r="680" spans="2:4" x14ac:dyDescent="0.3">
      <c r="B680" s="30" t="s">
        <v>144</v>
      </c>
      <c r="C680" s="30" t="s">
        <v>996</v>
      </c>
      <c r="D680" s="31"/>
    </row>
    <row r="681" spans="2:4" x14ac:dyDescent="0.3">
      <c r="B681" s="30" t="s">
        <v>144</v>
      </c>
      <c r="C681" s="30" t="s">
        <v>997</v>
      </c>
      <c r="D681" s="31"/>
    </row>
    <row r="682" spans="2:4" x14ac:dyDescent="0.3">
      <c r="B682" s="30" t="s">
        <v>144</v>
      </c>
      <c r="C682" s="30" t="s">
        <v>998</v>
      </c>
      <c r="D682" s="31"/>
    </row>
    <row r="683" spans="2:4" x14ac:dyDescent="0.3">
      <c r="B683" s="30" t="s">
        <v>144</v>
      </c>
      <c r="C683" s="30" t="s">
        <v>999</v>
      </c>
      <c r="D683" s="31"/>
    </row>
    <row r="684" spans="2:4" x14ac:dyDescent="0.3">
      <c r="B684" s="30" t="s">
        <v>144</v>
      </c>
      <c r="C684" s="30" t="s">
        <v>1000</v>
      </c>
      <c r="D684" s="31"/>
    </row>
    <row r="685" spans="2:4" x14ac:dyDescent="0.3">
      <c r="B685" s="30" t="s">
        <v>144</v>
      </c>
      <c r="C685" s="30" t="s">
        <v>553</v>
      </c>
      <c r="D685" s="31"/>
    </row>
    <row r="686" spans="2:4" x14ac:dyDescent="0.3">
      <c r="B686" s="30" t="s">
        <v>144</v>
      </c>
      <c r="C686" s="30" t="s">
        <v>1001</v>
      </c>
      <c r="D686" s="31"/>
    </row>
    <row r="687" spans="2:4" x14ac:dyDescent="0.3">
      <c r="B687" s="30" t="s">
        <v>144</v>
      </c>
      <c r="C687" s="30" t="s">
        <v>1002</v>
      </c>
      <c r="D687" s="31"/>
    </row>
    <row r="688" spans="2:4" x14ac:dyDescent="0.3">
      <c r="B688" s="30" t="s">
        <v>144</v>
      </c>
      <c r="C688" s="30" t="s">
        <v>1003</v>
      </c>
      <c r="D688" s="31"/>
    </row>
    <row r="689" spans="2:4" x14ac:dyDescent="0.3">
      <c r="B689" s="30" t="s">
        <v>144</v>
      </c>
      <c r="C689" s="30" t="s">
        <v>1004</v>
      </c>
      <c r="D689" s="31"/>
    </row>
    <row r="690" spans="2:4" x14ac:dyDescent="0.3">
      <c r="B690" s="30" t="s">
        <v>144</v>
      </c>
      <c r="C690" s="30" t="s">
        <v>1005</v>
      </c>
      <c r="D690" s="31"/>
    </row>
    <row r="691" spans="2:4" x14ac:dyDescent="0.3">
      <c r="B691" s="30" t="s">
        <v>144</v>
      </c>
      <c r="C691" s="30" t="s">
        <v>1006</v>
      </c>
      <c r="D691" s="31"/>
    </row>
    <row r="692" spans="2:4" x14ac:dyDescent="0.3">
      <c r="B692" s="30" t="s">
        <v>144</v>
      </c>
      <c r="C692" s="30" t="s">
        <v>1007</v>
      </c>
      <c r="D692" s="31"/>
    </row>
    <row r="693" spans="2:4" x14ac:dyDescent="0.3">
      <c r="B693" s="30" t="s">
        <v>144</v>
      </c>
      <c r="C693" s="30" t="s">
        <v>1008</v>
      </c>
      <c r="D693" s="31"/>
    </row>
    <row r="694" spans="2:4" x14ac:dyDescent="0.3">
      <c r="B694" s="30" t="s">
        <v>144</v>
      </c>
      <c r="C694" s="30" t="s">
        <v>1009</v>
      </c>
      <c r="D694" s="31"/>
    </row>
    <row r="695" spans="2:4" x14ac:dyDescent="0.3">
      <c r="B695" s="30" t="s">
        <v>144</v>
      </c>
      <c r="C695" s="30" t="s">
        <v>1010</v>
      </c>
      <c r="D695" s="31"/>
    </row>
    <row r="696" spans="2:4" x14ac:dyDescent="0.3">
      <c r="B696" s="30" t="s">
        <v>144</v>
      </c>
      <c r="C696" s="30" t="s">
        <v>1011</v>
      </c>
      <c r="D696" s="31"/>
    </row>
    <row r="697" spans="2:4" x14ac:dyDescent="0.3">
      <c r="B697" s="30" t="s">
        <v>144</v>
      </c>
      <c r="C697" s="30" t="s">
        <v>1012</v>
      </c>
      <c r="D697" s="31"/>
    </row>
    <row r="698" spans="2:4" x14ac:dyDescent="0.3">
      <c r="B698" s="30" t="s">
        <v>144</v>
      </c>
      <c r="C698" s="30" t="s">
        <v>1013</v>
      </c>
      <c r="D698" s="31"/>
    </row>
    <row r="699" spans="2:4" x14ac:dyDescent="0.3">
      <c r="B699" s="30" t="s">
        <v>144</v>
      </c>
      <c r="C699" s="30" t="s">
        <v>1014</v>
      </c>
      <c r="D699" s="31"/>
    </row>
    <row r="700" spans="2:4" x14ac:dyDescent="0.3">
      <c r="B700" s="30" t="s">
        <v>144</v>
      </c>
      <c r="C700" s="30" t="s">
        <v>1015</v>
      </c>
      <c r="D700" s="31"/>
    </row>
    <row r="701" spans="2:4" x14ac:dyDescent="0.3">
      <c r="B701" s="30" t="s">
        <v>144</v>
      </c>
      <c r="C701" s="30" t="s">
        <v>1016</v>
      </c>
      <c r="D701" s="31"/>
    </row>
    <row r="702" spans="2:4" x14ac:dyDescent="0.3">
      <c r="B702" s="30" t="s">
        <v>144</v>
      </c>
      <c r="C702" s="30" t="s">
        <v>1017</v>
      </c>
      <c r="D702" s="31"/>
    </row>
    <row r="703" spans="2:4" x14ac:dyDescent="0.3">
      <c r="B703" s="30" t="s">
        <v>144</v>
      </c>
      <c r="C703" s="30" t="s">
        <v>1018</v>
      </c>
      <c r="D703" s="31"/>
    </row>
    <row r="704" spans="2:4" x14ac:dyDescent="0.3">
      <c r="B704" s="30" t="s">
        <v>144</v>
      </c>
      <c r="C704" s="30" t="s">
        <v>1019</v>
      </c>
      <c r="D704" s="31"/>
    </row>
    <row r="705" spans="2:4" x14ac:dyDescent="0.3">
      <c r="B705" s="30" t="s">
        <v>145</v>
      </c>
      <c r="C705" s="30" t="s">
        <v>1020</v>
      </c>
      <c r="D705" s="31"/>
    </row>
    <row r="706" spans="2:4" x14ac:dyDescent="0.3">
      <c r="B706" s="30" t="s">
        <v>145</v>
      </c>
      <c r="C706" s="30" t="s">
        <v>1021</v>
      </c>
      <c r="D706" s="31"/>
    </row>
    <row r="707" spans="2:4" x14ac:dyDescent="0.3">
      <c r="B707" s="30" t="s">
        <v>145</v>
      </c>
      <c r="C707" s="30" t="s">
        <v>1022</v>
      </c>
      <c r="D707" s="31"/>
    </row>
    <row r="708" spans="2:4" x14ac:dyDescent="0.3">
      <c r="B708" s="30" t="s">
        <v>145</v>
      </c>
      <c r="C708" s="30" t="s">
        <v>1023</v>
      </c>
      <c r="D708" s="31"/>
    </row>
    <row r="709" spans="2:4" x14ac:dyDescent="0.3">
      <c r="B709" s="30" t="s">
        <v>146</v>
      </c>
      <c r="C709" s="30" t="s">
        <v>1024</v>
      </c>
      <c r="D709" s="31"/>
    </row>
    <row r="710" spans="2:4" x14ac:dyDescent="0.3">
      <c r="B710" s="30" t="s">
        <v>146</v>
      </c>
      <c r="C710" s="30" t="s">
        <v>1025</v>
      </c>
      <c r="D710" s="31"/>
    </row>
    <row r="711" spans="2:4" x14ac:dyDescent="0.3">
      <c r="B711" s="30" t="s">
        <v>146</v>
      </c>
      <c r="C711" s="30" t="s">
        <v>1026</v>
      </c>
      <c r="D711" s="31"/>
    </row>
    <row r="712" spans="2:4" x14ac:dyDescent="0.3">
      <c r="B712" s="30" t="s">
        <v>146</v>
      </c>
      <c r="C712" s="30" t="s">
        <v>1027</v>
      </c>
      <c r="D712" s="31"/>
    </row>
    <row r="713" spans="2:4" x14ac:dyDescent="0.3">
      <c r="B713" s="30" t="s">
        <v>146</v>
      </c>
      <c r="C713" s="30" t="s">
        <v>1028</v>
      </c>
      <c r="D713" s="31"/>
    </row>
    <row r="714" spans="2:4" x14ac:dyDescent="0.3">
      <c r="B714" s="30" t="s">
        <v>146</v>
      </c>
      <c r="C714" s="30" t="s">
        <v>1029</v>
      </c>
      <c r="D714" s="31"/>
    </row>
    <row r="715" spans="2:4" x14ac:dyDescent="0.3">
      <c r="B715" s="30" t="s">
        <v>146</v>
      </c>
      <c r="C715" s="30" t="s">
        <v>1030</v>
      </c>
      <c r="D715" s="31"/>
    </row>
    <row r="716" spans="2:4" x14ac:dyDescent="0.3">
      <c r="B716" s="30" t="s">
        <v>146</v>
      </c>
      <c r="C716" s="30" t="s">
        <v>1031</v>
      </c>
      <c r="D716" s="31"/>
    </row>
    <row r="717" spans="2:4" x14ac:dyDescent="0.3">
      <c r="B717" s="30" t="s">
        <v>146</v>
      </c>
      <c r="C717" s="30" t="s">
        <v>1032</v>
      </c>
      <c r="D717" s="31"/>
    </row>
    <row r="718" spans="2:4" x14ac:dyDescent="0.3">
      <c r="B718" s="30" t="s">
        <v>146</v>
      </c>
      <c r="C718" s="30" t="s">
        <v>1033</v>
      </c>
      <c r="D718" s="31"/>
    </row>
    <row r="719" spans="2:4" x14ac:dyDescent="0.3">
      <c r="B719" s="30" t="s">
        <v>146</v>
      </c>
      <c r="C719" s="30" t="s">
        <v>1034</v>
      </c>
      <c r="D719" s="31"/>
    </row>
    <row r="720" spans="2:4" x14ac:dyDescent="0.3">
      <c r="B720" s="30" t="s">
        <v>146</v>
      </c>
      <c r="C720" s="30" t="s">
        <v>535</v>
      </c>
      <c r="D720" s="31"/>
    </row>
    <row r="721" spans="2:4" x14ac:dyDescent="0.3">
      <c r="B721" s="30" t="s">
        <v>146</v>
      </c>
      <c r="C721" s="30" t="s">
        <v>1035</v>
      </c>
      <c r="D721" s="31"/>
    </row>
    <row r="722" spans="2:4" x14ac:dyDescent="0.3">
      <c r="B722" s="30" t="s">
        <v>146</v>
      </c>
      <c r="C722" s="30" t="s">
        <v>1036</v>
      </c>
      <c r="D722" s="31"/>
    </row>
    <row r="723" spans="2:4" x14ac:dyDescent="0.3">
      <c r="B723" s="30" t="s">
        <v>147</v>
      </c>
      <c r="C723" s="30" t="s">
        <v>1037</v>
      </c>
      <c r="D723" s="31"/>
    </row>
    <row r="724" spans="2:4" x14ac:dyDescent="0.3">
      <c r="B724" s="30" t="s">
        <v>147</v>
      </c>
      <c r="C724" s="30" t="s">
        <v>1038</v>
      </c>
      <c r="D724" s="31"/>
    </row>
    <row r="725" spans="2:4" x14ac:dyDescent="0.3">
      <c r="B725" s="30" t="s">
        <v>147</v>
      </c>
      <c r="C725" s="30" t="s">
        <v>1039</v>
      </c>
      <c r="D725" s="31"/>
    </row>
    <row r="726" spans="2:4" x14ac:dyDescent="0.3">
      <c r="B726" s="30" t="s">
        <v>147</v>
      </c>
      <c r="C726" s="30" t="s">
        <v>1040</v>
      </c>
      <c r="D726" s="31"/>
    </row>
    <row r="727" spans="2:4" x14ac:dyDescent="0.3">
      <c r="B727" s="30" t="s">
        <v>147</v>
      </c>
      <c r="C727" s="30" t="s">
        <v>1041</v>
      </c>
      <c r="D727" s="31"/>
    </row>
    <row r="728" spans="2:4" x14ac:dyDescent="0.3">
      <c r="B728" s="30" t="s">
        <v>147</v>
      </c>
      <c r="C728" s="30" t="s">
        <v>1042</v>
      </c>
      <c r="D728" s="31"/>
    </row>
    <row r="729" spans="2:4" x14ac:dyDescent="0.3">
      <c r="B729" s="30" t="s">
        <v>147</v>
      </c>
      <c r="C729" s="30" t="s">
        <v>1043</v>
      </c>
      <c r="D729" s="31"/>
    </row>
    <row r="730" spans="2:4" x14ac:dyDescent="0.3">
      <c r="B730" s="30" t="s">
        <v>147</v>
      </c>
      <c r="C730" s="30" t="s">
        <v>1044</v>
      </c>
      <c r="D730" s="31"/>
    </row>
    <row r="731" spans="2:4" x14ac:dyDescent="0.3">
      <c r="B731" s="30" t="s">
        <v>147</v>
      </c>
      <c r="C731" s="30" t="s">
        <v>1045</v>
      </c>
      <c r="D731" s="31"/>
    </row>
    <row r="732" spans="2:4" x14ac:dyDescent="0.3">
      <c r="B732" s="30" t="s">
        <v>147</v>
      </c>
      <c r="C732" s="30" t="s">
        <v>1046</v>
      </c>
      <c r="D732" s="31"/>
    </row>
    <row r="733" spans="2:4" x14ac:dyDescent="0.3">
      <c r="B733" s="30" t="s">
        <v>147</v>
      </c>
      <c r="C733" s="30" t="s">
        <v>1047</v>
      </c>
      <c r="D733" s="31"/>
    </row>
    <row r="734" spans="2:4" x14ac:dyDescent="0.3">
      <c r="B734" s="30" t="s">
        <v>147</v>
      </c>
      <c r="C734" s="30" t="s">
        <v>1048</v>
      </c>
      <c r="D734" s="31"/>
    </row>
    <row r="735" spans="2:4" x14ac:dyDescent="0.3">
      <c r="B735" s="30" t="s">
        <v>147</v>
      </c>
      <c r="C735" s="30" t="s">
        <v>1049</v>
      </c>
      <c r="D735" s="31"/>
    </row>
    <row r="736" spans="2:4" x14ac:dyDescent="0.3">
      <c r="B736" s="30" t="s">
        <v>147</v>
      </c>
      <c r="C736" s="30" t="s">
        <v>1050</v>
      </c>
      <c r="D736" s="31"/>
    </row>
    <row r="737" spans="2:4" x14ac:dyDescent="0.3">
      <c r="B737" s="30" t="s">
        <v>147</v>
      </c>
      <c r="C737" s="30" t="s">
        <v>1051</v>
      </c>
      <c r="D737" s="31"/>
    </row>
    <row r="738" spans="2:4" x14ac:dyDescent="0.3">
      <c r="B738" s="30" t="s">
        <v>147</v>
      </c>
      <c r="C738" s="30" t="s">
        <v>1052</v>
      </c>
      <c r="D738" s="31"/>
    </row>
    <row r="739" spans="2:4" x14ac:dyDescent="0.3">
      <c r="B739" s="30" t="s">
        <v>147</v>
      </c>
      <c r="C739" s="30" t="s">
        <v>1053</v>
      </c>
      <c r="D739" s="31"/>
    </row>
    <row r="740" spans="2:4" x14ac:dyDescent="0.3">
      <c r="B740" s="30" t="s">
        <v>147</v>
      </c>
      <c r="C740" s="30" t="s">
        <v>1054</v>
      </c>
      <c r="D740" s="31"/>
    </row>
    <row r="741" spans="2:4" x14ac:dyDescent="0.3">
      <c r="B741" s="30" t="s">
        <v>147</v>
      </c>
      <c r="C741" s="30" t="s">
        <v>1055</v>
      </c>
      <c r="D741" s="31"/>
    </row>
    <row r="742" spans="2:4" x14ac:dyDescent="0.3">
      <c r="B742" s="30" t="s">
        <v>147</v>
      </c>
      <c r="C742" s="30" t="s">
        <v>1056</v>
      </c>
      <c r="D742" s="31"/>
    </row>
    <row r="743" spans="2:4" x14ac:dyDescent="0.3">
      <c r="B743" s="30" t="s">
        <v>148</v>
      </c>
      <c r="C743" s="30" t="s">
        <v>1057</v>
      </c>
      <c r="D743" s="31"/>
    </row>
    <row r="744" spans="2:4" x14ac:dyDescent="0.3">
      <c r="B744" s="30" t="s">
        <v>148</v>
      </c>
      <c r="C744" s="30" t="s">
        <v>1058</v>
      </c>
      <c r="D744" s="31"/>
    </row>
    <row r="745" spans="2:4" x14ac:dyDescent="0.3">
      <c r="B745" s="30" t="s">
        <v>148</v>
      </c>
      <c r="C745" s="30" t="s">
        <v>1059</v>
      </c>
      <c r="D745" s="31"/>
    </row>
    <row r="746" spans="2:4" x14ac:dyDescent="0.3">
      <c r="B746" s="30" t="s">
        <v>148</v>
      </c>
      <c r="C746" s="30" t="s">
        <v>1060</v>
      </c>
      <c r="D746" s="31"/>
    </row>
    <row r="747" spans="2:4" x14ac:dyDescent="0.3">
      <c r="B747" s="30" t="s">
        <v>148</v>
      </c>
      <c r="C747" s="30" t="s">
        <v>1061</v>
      </c>
      <c r="D747" s="31"/>
    </row>
    <row r="748" spans="2:4" x14ac:dyDescent="0.3">
      <c r="B748" s="30" t="s">
        <v>148</v>
      </c>
      <c r="C748" s="30" t="s">
        <v>1062</v>
      </c>
      <c r="D748" s="31"/>
    </row>
    <row r="749" spans="2:4" x14ac:dyDescent="0.3">
      <c r="B749" s="30" t="s">
        <v>148</v>
      </c>
      <c r="C749" s="30" t="s">
        <v>1063</v>
      </c>
      <c r="D749" s="31"/>
    </row>
    <row r="750" spans="2:4" x14ac:dyDescent="0.3">
      <c r="B750" s="30" t="s">
        <v>148</v>
      </c>
      <c r="C750" s="30" t="s">
        <v>1064</v>
      </c>
      <c r="D750" s="31"/>
    </row>
    <row r="751" spans="2:4" x14ac:dyDescent="0.3">
      <c r="B751" s="30" t="s">
        <v>148</v>
      </c>
      <c r="C751" s="30" t="s">
        <v>1065</v>
      </c>
      <c r="D751" s="31"/>
    </row>
    <row r="752" spans="2:4" x14ac:dyDescent="0.3">
      <c r="B752" s="30" t="s">
        <v>148</v>
      </c>
      <c r="C752" s="30" t="s">
        <v>1066</v>
      </c>
      <c r="D752" s="31"/>
    </row>
    <row r="753" spans="2:4" x14ac:dyDescent="0.3">
      <c r="B753" s="30" t="s">
        <v>148</v>
      </c>
      <c r="C753" s="30" t="s">
        <v>1067</v>
      </c>
      <c r="D753" s="31"/>
    </row>
    <row r="754" spans="2:4" x14ac:dyDescent="0.3">
      <c r="B754" s="30" t="s">
        <v>148</v>
      </c>
      <c r="C754" s="30" t="s">
        <v>1068</v>
      </c>
      <c r="D754" s="31"/>
    </row>
    <row r="755" spans="2:4" x14ac:dyDescent="0.3">
      <c r="B755" s="30" t="s">
        <v>148</v>
      </c>
      <c r="C755" s="30" t="s">
        <v>1069</v>
      </c>
      <c r="D755" s="31"/>
    </row>
    <row r="756" spans="2:4" x14ac:dyDescent="0.3">
      <c r="B756" s="30" t="s">
        <v>148</v>
      </c>
      <c r="C756" s="30" t="s">
        <v>1070</v>
      </c>
      <c r="D756" s="31"/>
    </row>
    <row r="757" spans="2:4" x14ac:dyDescent="0.3">
      <c r="B757" s="30" t="s">
        <v>148</v>
      </c>
      <c r="C757" s="30" t="s">
        <v>1071</v>
      </c>
      <c r="D757" s="31"/>
    </row>
    <row r="758" spans="2:4" x14ac:dyDescent="0.3">
      <c r="B758" s="30" t="s">
        <v>148</v>
      </c>
      <c r="C758" s="30" t="s">
        <v>1072</v>
      </c>
      <c r="D758" s="31"/>
    </row>
    <row r="759" spans="2:4" x14ac:dyDescent="0.3">
      <c r="B759" s="30" t="s">
        <v>148</v>
      </c>
      <c r="C759" s="30" t="s">
        <v>1073</v>
      </c>
      <c r="D759" s="31"/>
    </row>
    <row r="760" spans="2:4" x14ac:dyDescent="0.3">
      <c r="B760" s="30" t="s">
        <v>148</v>
      </c>
      <c r="C760" s="30" t="s">
        <v>1074</v>
      </c>
      <c r="D760" s="31"/>
    </row>
    <row r="761" spans="2:4" x14ac:dyDescent="0.3">
      <c r="B761" s="30" t="s">
        <v>148</v>
      </c>
      <c r="C761" s="30" t="s">
        <v>1075</v>
      </c>
      <c r="D761" s="31"/>
    </row>
  </sheetData>
  <sheetProtection algorithmName="SHA-512" hashValue="0GOPaxB4Kn3IF80bmNQUhXcYu4d48iOdAVURr6KyMebtD01GIWtBw2ni8YYCpyuKBFal/gYAhy85cwNXk0w7/Q==" saltValue="eY/t5hnFCBW1XmaDg5rqQQ==" spinCount="100000" sheet="1" objects="1" scenarios="1" selectLockedCell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ADA1A-1748-43B7-B7C4-0677E0DD780D}">
  <sheetPr>
    <tabColor theme="9" tint="0.59999389629810485"/>
  </sheetPr>
  <dimension ref="B2:S40"/>
  <sheetViews>
    <sheetView showGridLines="0" zoomScaleNormal="100" workbookViewId="0"/>
  </sheetViews>
  <sheetFormatPr defaultRowHeight="18.75" x14ac:dyDescent="0.4"/>
  <sheetData>
    <row r="2" spans="2:19" x14ac:dyDescent="0.4">
      <c r="B2" t="s">
        <v>171</v>
      </c>
      <c r="J2" t="s">
        <v>164</v>
      </c>
      <c r="Q2" t="s">
        <v>169</v>
      </c>
      <c r="S2" t="s">
        <v>173</v>
      </c>
    </row>
    <row r="39" spans="8:9" x14ac:dyDescent="0.4">
      <c r="H39" t="s">
        <v>1138</v>
      </c>
    </row>
    <row r="40" spans="8:9" x14ac:dyDescent="0.4">
      <c r="H40" s="195" t="s">
        <v>170</v>
      </c>
      <c r="I40" s="12"/>
    </row>
  </sheetData>
  <sheetProtection algorithmName="SHA-512" hashValue="9xOY+N/QIpPCPHOz+UKJ/0HaAWOnr+238mNaMvU9kRf88z3McgbsnEfDtEl0TSEt7O7+cSuk8qJGvHBc8UFyrA==" saltValue="A2938zRrZrfHkhWenPjwKw==" spinCount="100000" sheet="1" objects="1" scenarios="1"/>
  <phoneticPr fontId="1"/>
  <hyperlinks>
    <hyperlink ref="H40" r:id="rId1" display="https://www.meti.go.jp/information_2/downloadfiles/R5kenpo.pdf" xr:uid="{71BAF76E-48CF-47C3-835A-BBA58F37DDA9}"/>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D85EC-A100-4F26-B6E3-97EB318F265D}">
  <sheetPr>
    <tabColor theme="1"/>
  </sheetPr>
  <dimension ref="A1"/>
  <sheetViews>
    <sheetView workbookViewId="0"/>
  </sheetViews>
  <sheetFormatPr defaultRowHeight="18.75" x14ac:dyDescent="0.4"/>
  <sheetData/>
  <sheetProtection algorithmName="SHA-512" hashValue="s3GJjGjVF/F2L37u77WjfRcffFOSmPeYyFYKYzoySArL9XXFxkZa6jY1/HTMnORRF8WX+fmMK29sZ9nYk54WAg==" saltValue="kRYuLy6ePUwolDJZO1vwsg==" spinCount="100000" sheet="1" objects="1" scenarios="1"/>
  <phoneticPr fontId="1"/>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3F528-821D-4A67-8BD4-FFBC779619AE}">
  <sheetPr>
    <tabColor theme="7" tint="0.59999389629810485"/>
  </sheetPr>
  <dimension ref="B1:G70"/>
  <sheetViews>
    <sheetView showGridLines="0" zoomScaleNormal="100" zoomScaleSheetLayoutView="115" workbookViewId="0">
      <pane ySplit="8" topLeftCell="A16" activePane="bottomLeft" state="frozen"/>
      <selection activeCell="B38" sqref="B38"/>
      <selection pane="bottomLeft"/>
    </sheetView>
  </sheetViews>
  <sheetFormatPr defaultColWidth="9" defaultRowHeight="16.5" x14ac:dyDescent="0.3"/>
  <cols>
    <col min="1" max="1" width="3.25" style="38" customWidth="1"/>
    <col min="2" max="2" width="5.625" style="55" customWidth="1"/>
    <col min="3" max="3" width="91" style="38" customWidth="1"/>
    <col min="4" max="4" width="6.125" style="38" customWidth="1"/>
    <col min="5" max="5" width="16" style="38" customWidth="1"/>
    <col min="6" max="6" width="48.375" style="38" customWidth="1"/>
    <col min="7" max="7" width="4.125" style="38" customWidth="1"/>
    <col min="8" max="16384" width="9" style="38"/>
  </cols>
  <sheetData>
    <row r="1" spans="2:7" x14ac:dyDescent="0.3">
      <c r="B1" s="38"/>
      <c r="C1" s="39"/>
      <c r="D1" s="40"/>
    </row>
    <row r="2" spans="2:7" ht="17.25" x14ac:dyDescent="0.3">
      <c r="B2" s="41" t="s">
        <v>275</v>
      </c>
      <c r="D2" s="40"/>
    </row>
    <row r="3" spans="2:7" ht="17.25" x14ac:dyDescent="0.3">
      <c r="B3" s="42"/>
      <c r="D3" s="40"/>
    </row>
    <row r="4" spans="2:7" x14ac:dyDescent="0.3">
      <c r="B4" s="43" t="s">
        <v>276</v>
      </c>
      <c r="D4" s="40"/>
    </row>
    <row r="5" spans="2:7" x14ac:dyDescent="0.3">
      <c r="B5" s="44"/>
      <c r="C5" s="38" t="s">
        <v>277</v>
      </c>
    </row>
    <row r="6" spans="2:7" x14ac:dyDescent="0.3">
      <c r="B6" s="45"/>
      <c r="C6" s="38" t="s">
        <v>278</v>
      </c>
    </row>
    <row r="7" spans="2:7" x14ac:dyDescent="0.3">
      <c r="B7" s="46" t="s">
        <v>279</v>
      </c>
      <c r="C7" s="40"/>
      <c r="D7" s="40"/>
    </row>
    <row r="8" spans="2:7" ht="17.25" x14ac:dyDescent="0.3">
      <c r="B8" s="47" t="s">
        <v>280</v>
      </c>
      <c r="C8" s="48" t="s">
        <v>281</v>
      </c>
      <c r="D8" s="48" t="s">
        <v>282</v>
      </c>
      <c r="E8" s="255" t="s">
        <v>283</v>
      </c>
      <c r="F8" s="256"/>
      <c r="G8" s="49"/>
    </row>
    <row r="9" spans="2:7" ht="51.75" customHeight="1" x14ac:dyDescent="0.3">
      <c r="B9" s="50">
        <v>1</v>
      </c>
      <c r="C9" s="51" t="s">
        <v>324</v>
      </c>
      <c r="D9" s="196" t="s">
        <v>1109</v>
      </c>
      <c r="E9" s="308" t="s">
        <v>314</v>
      </c>
      <c r="F9" s="309"/>
      <c r="G9" s="49"/>
    </row>
    <row r="10" spans="2:7" ht="51.75" customHeight="1" x14ac:dyDescent="0.3">
      <c r="B10" s="50">
        <v>2</v>
      </c>
      <c r="C10" s="51" t="s">
        <v>1086</v>
      </c>
      <c r="D10" s="196" t="s">
        <v>313</v>
      </c>
      <c r="E10" s="197" t="s">
        <v>315</v>
      </c>
      <c r="F10" s="198" t="s">
        <v>316</v>
      </c>
      <c r="G10" s="53"/>
    </row>
    <row r="11" spans="2:7" ht="51.75" customHeight="1" x14ac:dyDescent="0.3">
      <c r="B11" s="50">
        <v>3</v>
      </c>
      <c r="C11" s="51" t="s">
        <v>285</v>
      </c>
      <c r="D11" s="196" t="s">
        <v>313</v>
      </c>
      <c r="E11" s="308" t="s">
        <v>317</v>
      </c>
      <c r="F11" s="309"/>
      <c r="G11" s="49"/>
    </row>
    <row r="12" spans="2:7" ht="51.75" customHeight="1" x14ac:dyDescent="0.3">
      <c r="B12" s="50">
        <v>4</v>
      </c>
      <c r="C12" s="51" t="s">
        <v>286</v>
      </c>
      <c r="D12" s="196" t="s">
        <v>313</v>
      </c>
      <c r="E12" s="307" t="s">
        <v>318</v>
      </c>
      <c r="F12" s="307"/>
      <c r="G12" s="49"/>
    </row>
    <row r="13" spans="2:7" ht="51.75" customHeight="1" x14ac:dyDescent="0.3">
      <c r="B13" s="50">
        <v>5</v>
      </c>
      <c r="C13" s="51" t="s">
        <v>287</v>
      </c>
      <c r="D13" s="196" t="s">
        <v>313</v>
      </c>
      <c r="E13" s="310"/>
      <c r="F13" s="311"/>
      <c r="G13" s="49"/>
    </row>
    <row r="14" spans="2:7" ht="51.75" customHeight="1" x14ac:dyDescent="0.3">
      <c r="B14" s="50">
        <v>6</v>
      </c>
      <c r="C14" s="51" t="s">
        <v>288</v>
      </c>
      <c r="D14" s="196" t="s">
        <v>313</v>
      </c>
      <c r="E14" s="307" t="s">
        <v>319</v>
      </c>
      <c r="F14" s="307"/>
      <c r="G14" s="49"/>
    </row>
    <row r="15" spans="2:7" ht="65.25" customHeight="1" x14ac:dyDescent="0.3">
      <c r="B15" s="50" t="s">
        <v>289</v>
      </c>
      <c r="C15" s="51" t="s">
        <v>290</v>
      </c>
      <c r="D15" s="196" t="s">
        <v>313</v>
      </c>
      <c r="E15" s="199" t="s">
        <v>291</v>
      </c>
      <c r="F15" s="200" t="s">
        <v>320</v>
      </c>
      <c r="G15" s="53"/>
    </row>
    <row r="16" spans="2:7" ht="107.25" customHeight="1" x14ac:dyDescent="0.3">
      <c r="B16" s="50" t="s">
        <v>292</v>
      </c>
      <c r="C16" s="225" t="s">
        <v>1131</v>
      </c>
      <c r="D16" s="196" t="s">
        <v>322</v>
      </c>
      <c r="E16" s="199" t="s">
        <v>293</v>
      </c>
      <c r="F16" s="200" t="s">
        <v>321</v>
      </c>
      <c r="G16" s="53"/>
    </row>
    <row r="17" spans="2:7" ht="65.25" customHeight="1" x14ac:dyDescent="0.3">
      <c r="B17" s="50" t="s">
        <v>294</v>
      </c>
      <c r="C17" s="51" t="s">
        <v>1132</v>
      </c>
      <c r="D17" s="196" t="s">
        <v>323</v>
      </c>
      <c r="E17" s="298"/>
      <c r="F17" s="306"/>
      <c r="G17" s="49"/>
    </row>
    <row r="18" spans="2:7" ht="65.25" customHeight="1" x14ac:dyDescent="0.3">
      <c r="B18" s="50" t="s">
        <v>295</v>
      </c>
      <c r="C18" s="51" t="s">
        <v>1130</v>
      </c>
      <c r="D18" s="54"/>
      <c r="E18" s="199" t="s">
        <v>291</v>
      </c>
      <c r="F18" s="200" t="s">
        <v>320</v>
      </c>
      <c r="G18" s="53"/>
    </row>
    <row r="19" spans="2:7" ht="65.25" customHeight="1" x14ac:dyDescent="0.3">
      <c r="B19" s="50">
        <v>8</v>
      </c>
      <c r="C19" s="51" t="s">
        <v>1103</v>
      </c>
      <c r="D19" s="201" t="s">
        <v>313</v>
      </c>
      <c r="E19" s="52" t="s">
        <v>296</v>
      </c>
      <c r="F19" s="202" t="s">
        <v>1110</v>
      </c>
      <c r="G19" s="53"/>
    </row>
    <row r="20" spans="2:7" ht="105" customHeight="1" x14ac:dyDescent="0.3">
      <c r="B20" s="50">
        <v>9</v>
      </c>
      <c r="C20" s="51" t="s">
        <v>1104</v>
      </c>
      <c r="D20" s="196" t="s">
        <v>313</v>
      </c>
      <c r="E20" s="298"/>
      <c r="F20" s="306"/>
      <c r="G20" s="49"/>
    </row>
    <row r="21" spans="2:7" ht="65.25" customHeight="1" x14ac:dyDescent="0.3">
      <c r="B21" s="50">
        <v>10</v>
      </c>
      <c r="C21" s="51" t="s">
        <v>297</v>
      </c>
      <c r="D21" s="196" t="s">
        <v>313</v>
      </c>
      <c r="E21" s="298"/>
      <c r="F21" s="299"/>
    </row>
    <row r="22" spans="2:7" ht="65.25" customHeight="1" x14ac:dyDescent="0.3">
      <c r="B22" s="50">
        <v>11</v>
      </c>
      <c r="C22" s="51" t="s">
        <v>298</v>
      </c>
      <c r="D22" s="196" t="s">
        <v>313</v>
      </c>
      <c r="E22" s="298"/>
      <c r="F22" s="299"/>
    </row>
    <row r="23" spans="2:7" ht="65.25" customHeight="1" x14ac:dyDescent="0.3">
      <c r="B23" s="50">
        <v>12</v>
      </c>
      <c r="C23" s="51" t="s">
        <v>1105</v>
      </c>
      <c r="D23" s="196" t="s">
        <v>313</v>
      </c>
      <c r="E23" s="302"/>
      <c r="F23" s="303"/>
    </row>
    <row r="24" spans="2:7" ht="65.25" customHeight="1" x14ac:dyDescent="0.3">
      <c r="B24" s="50">
        <v>13</v>
      </c>
      <c r="C24" s="51" t="s">
        <v>1106</v>
      </c>
      <c r="D24" s="196" t="s">
        <v>313</v>
      </c>
      <c r="E24" s="298"/>
      <c r="F24" s="299"/>
    </row>
    <row r="25" spans="2:7" ht="96" customHeight="1" x14ac:dyDescent="0.3">
      <c r="B25" s="50">
        <v>14</v>
      </c>
      <c r="C25" s="51" t="s">
        <v>299</v>
      </c>
      <c r="D25" s="196" t="s">
        <v>313</v>
      </c>
      <c r="E25" s="298"/>
      <c r="F25" s="299"/>
    </row>
    <row r="26" spans="2:7" ht="65.25" customHeight="1" x14ac:dyDescent="0.3">
      <c r="B26" s="50">
        <v>15</v>
      </c>
      <c r="C26" s="51" t="s">
        <v>300</v>
      </c>
      <c r="D26" s="196" t="s">
        <v>313</v>
      </c>
      <c r="E26" s="298"/>
      <c r="F26" s="299"/>
    </row>
    <row r="27" spans="2:7" ht="84" customHeight="1" x14ac:dyDescent="0.3">
      <c r="B27" s="50">
        <v>16</v>
      </c>
      <c r="C27" s="51" t="s">
        <v>1087</v>
      </c>
      <c r="D27" s="196" t="s">
        <v>313</v>
      </c>
      <c r="E27" s="298"/>
      <c r="F27" s="299"/>
    </row>
    <row r="28" spans="2:7" ht="84" customHeight="1" x14ac:dyDescent="0.3">
      <c r="B28" s="50">
        <v>17</v>
      </c>
      <c r="C28" s="51" t="s">
        <v>1088</v>
      </c>
      <c r="D28" s="196" t="s">
        <v>313</v>
      </c>
      <c r="E28" s="298"/>
      <c r="F28" s="299"/>
    </row>
    <row r="29" spans="2:7" ht="65.25" customHeight="1" x14ac:dyDescent="0.3">
      <c r="B29" s="50">
        <v>18</v>
      </c>
      <c r="C29" s="51" t="s">
        <v>1089</v>
      </c>
      <c r="D29" s="196" t="s">
        <v>313</v>
      </c>
      <c r="E29" s="298"/>
      <c r="F29" s="299"/>
    </row>
    <row r="30" spans="2:7" ht="65.25" customHeight="1" x14ac:dyDescent="0.3">
      <c r="B30" s="50">
        <v>19</v>
      </c>
      <c r="C30" s="51" t="s">
        <v>301</v>
      </c>
      <c r="D30" s="196" t="s">
        <v>313</v>
      </c>
      <c r="E30" s="298"/>
      <c r="F30" s="299"/>
    </row>
    <row r="31" spans="2:7" ht="141.75" customHeight="1" x14ac:dyDescent="0.3">
      <c r="B31" s="50">
        <v>20</v>
      </c>
      <c r="C31" s="51" t="s">
        <v>1107</v>
      </c>
      <c r="D31" s="196" t="s">
        <v>313</v>
      </c>
      <c r="E31" s="298"/>
      <c r="F31" s="299"/>
    </row>
    <row r="32" spans="2:7" ht="65.25" customHeight="1" x14ac:dyDescent="0.3">
      <c r="B32" s="50">
        <v>21</v>
      </c>
      <c r="C32" s="51" t="s">
        <v>302</v>
      </c>
      <c r="D32" s="196" t="s">
        <v>313</v>
      </c>
      <c r="E32" s="298"/>
      <c r="F32" s="299"/>
    </row>
    <row r="33" spans="2:6" ht="304.5" customHeight="1" x14ac:dyDescent="0.3">
      <c r="B33" s="242">
        <v>22</v>
      </c>
      <c r="C33" s="244" t="s">
        <v>1108</v>
      </c>
      <c r="D33" s="300" t="s">
        <v>313</v>
      </c>
      <c r="E33" s="302"/>
      <c r="F33" s="303"/>
    </row>
    <row r="34" spans="2:6" ht="191.25" customHeight="1" x14ac:dyDescent="0.3">
      <c r="B34" s="243"/>
      <c r="C34" s="245"/>
      <c r="D34" s="301"/>
      <c r="E34" s="304"/>
      <c r="F34" s="305"/>
    </row>
    <row r="35" spans="2:6" ht="65.25" customHeight="1" x14ac:dyDescent="0.3">
      <c r="B35" s="50">
        <v>23</v>
      </c>
      <c r="C35" s="51" t="s">
        <v>303</v>
      </c>
      <c r="D35" s="196" t="s">
        <v>313</v>
      </c>
      <c r="E35" s="298"/>
      <c r="F35" s="299"/>
    </row>
    <row r="36" spans="2:6" ht="65.25" customHeight="1" x14ac:dyDescent="0.3">
      <c r="B36" s="50">
        <v>24</v>
      </c>
      <c r="C36" s="51" t="s">
        <v>304</v>
      </c>
      <c r="D36" s="196" t="s">
        <v>313</v>
      </c>
      <c r="E36" s="298"/>
      <c r="F36" s="299"/>
    </row>
    <row r="37" spans="2:6" x14ac:dyDescent="0.3">
      <c r="C37" s="56"/>
      <c r="D37" s="56"/>
      <c r="E37" s="56"/>
    </row>
    <row r="38" spans="2:6" x14ac:dyDescent="0.3">
      <c r="C38" s="56"/>
      <c r="D38" s="56"/>
      <c r="E38" s="56"/>
    </row>
    <row r="39" spans="2:6" x14ac:dyDescent="0.3">
      <c r="C39" s="56"/>
      <c r="D39" s="56"/>
      <c r="E39" s="56"/>
    </row>
    <row r="40" spans="2:6" x14ac:dyDescent="0.3">
      <c r="C40" s="56"/>
      <c r="D40" s="56"/>
      <c r="E40" s="56"/>
    </row>
    <row r="41" spans="2:6" x14ac:dyDescent="0.3">
      <c r="C41" s="56"/>
      <c r="D41" s="56"/>
      <c r="E41" s="56"/>
    </row>
    <row r="42" spans="2:6" x14ac:dyDescent="0.3">
      <c r="C42" s="56"/>
      <c r="D42" s="56"/>
      <c r="E42" s="239"/>
    </row>
    <row r="43" spans="2:6" x14ac:dyDescent="0.3">
      <c r="C43" s="56"/>
      <c r="D43" s="56"/>
      <c r="E43" s="239"/>
    </row>
    <row r="44" spans="2:6" x14ac:dyDescent="0.3">
      <c r="C44" s="56"/>
      <c r="D44" s="56"/>
      <c r="E44" s="239"/>
    </row>
    <row r="45" spans="2:6" x14ac:dyDescent="0.3">
      <c r="C45" s="56"/>
      <c r="D45" s="56"/>
      <c r="E45" s="239"/>
    </row>
    <row r="46" spans="2:6" x14ac:dyDescent="0.3">
      <c r="C46" s="56"/>
      <c r="D46" s="56"/>
      <c r="E46" s="239"/>
    </row>
    <row r="47" spans="2:6" x14ac:dyDescent="0.3">
      <c r="C47" s="56"/>
      <c r="D47" s="56"/>
      <c r="E47" s="239"/>
    </row>
    <row r="48" spans="2:6" x14ac:dyDescent="0.3">
      <c r="C48" s="56"/>
      <c r="D48" s="56"/>
      <c r="E48" s="239"/>
    </row>
    <row r="49" spans="3:5" x14ac:dyDescent="0.3">
      <c r="C49" s="56"/>
      <c r="D49" s="56"/>
      <c r="E49" s="239"/>
    </row>
    <row r="50" spans="3:5" x14ac:dyDescent="0.3">
      <c r="C50" s="56"/>
      <c r="D50" s="56"/>
      <c r="E50" s="239"/>
    </row>
    <row r="51" spans="3:5" x14ac:dyDescent="0.3">
      <c r="C51" s="56"/>
      <c r="D51" s="56"/>
      <c r="E51" s="239"/>
    </row>
    <row r="52" spans="3:5" x14ac:dyDescent="0.3">
      <c r="C52" s="56"/>
      <c r="D52" s="56"/>
      <c r="E52" s="56"/>
    </row>
    <row r="53" spans="3:5" x14ac:dyDescent="0.3">
      <c r="C53" s="56"/>
      <c r="D53" s="56"/>
      <c r="E53" s="239"/>
    </row>
    <row r="54" spans="3:5" x14ac:dyDescent="0.3">
      <c r="C54" s="56"/>
      <c r="D54" s="56"/>
      <c r="E54" s="239"/>
    </row>
    <row r="55" spans="3:5" x14ac:dyDescent="0.3">
      <c r="C55" s="56"/>
      <c r="D55" s="56"/>
      <c r="E55" s="239"/>
    </row>
    <row r="56" spans="3:5" x14ac:dyDescent="0.3">
      <c r="C56" s="56"/>
      <c r="D56" s="56"/>
      <c r="E56" s="239"/>
    </row>
    <row r="57" spans="3:5" x14ac:dyDescent="0.3">
      <c r="C57" s="56"/>
      <c r="D57" s="56"/>
      <c r="E57" s="239"/>
    </row>
    <row r="58" spans="3:5" x14ac:dyDescent="0.3">
      <c r="C58" s="56"/>
      <c r="D58" s="56"/>
      <c r="E58" s="239"/>
    </row>
    <row r="59" spans="3:5" x14ac:dyDescent="0.3">
      <c r="C59" s="56"/>
      <c r="D59" s="56"/>
      <c r="E59" s="239"/>
    </row>
    <row r="60" spans="3:5" x14ac:dyDescent="0.3">
      <c r="C60" s="56"/>
      <c r="D60" s="56"/>
      <c r="E60" s="239"/>
    </row>
    <row r="61" spans="3:5" x14ac:dyDescent="0.3">
      <c r="C61" s="56"/>
      <c r="D61" s="56"/>
      <c r="E61" s="239"/>
    </row>
    <row r="62" spans="3:5" x14ac:dyDescent="0.3">
      <c r="C62" s="56"/>
      <c r="D62" s="56"/>
      <c r="E62" s="239"/>
    </row>
    <row r="63" spans="3:5" x14ac:dyDescent="0.3">
      <c r="C63" s="56"/>
      <c r="D63" s="56"/>
      <c r="E63" s="239"/>
    </row>
    <row r="64" spans="3:5" x14ac:dyDescent="0.3">
      <c r="C64" s="56"/>
      <c r="D64" s="56"/>
      <c r="E64" s="239"/>
    </row>
    <row r="65" spans="3:5" x14ac:dyDescent="0.3">
      <c r="C65" s="56"/>
      <c r="D65" s="56"/>
      <c r="E65" s="239"/>
    </row>
    <row r="66" spans="3:5" x14ac:dyDescent="0.3">
      <c r="C66" s="56"/>
      <c r="D66" s="56"/>
      <c r="E66" s="239"/>
    </row>
    <row r="67" spans="3:5" x14ac:dyDescent="0.3">
      <c r="C67" s="56"/>
      <c r="D67" s="56"/>
      <c r="E67" s="239"/>
    </row>
    <row r="68" spans="3:5" x14ac:dyDescent="0.3">
      <c r="C68" s="56"/>
      <c r="D68" s="56"/>
      <c r="E68" s="239"/>
    </row>
    <row r="69" spans="3:5" x14ac:dyDescent="0.3">
      <c r="C69" s="56"/>
      <c r="D69" s="56"/>
    </row>
    <row r="70" spans="3:5" x14ac:dyDescent="0.3">
      <c r="C70" s="56"/>
      <c r="D70" s="56"/>
    </row>
  </sheetData>
  <sheetProtection algorithmName="SHA-512" hashValue="Js6gRKHvqcne/dUgqsaR6LxDZx9cqnGF7ZHkPiX8CAmAhqoQuUhFKvkRPZhFGLVdjna//tVHS5d84ur+Vs/RUg==" saltValue="S7zlVKoi1XUy9iR7tnNNTw==" spinCount="100000" sheet="1" objects="1" scenarios="1"/>
  <mergeCells count="31">
    <mergeCell ref="E14:F14"/>
    <mergeCell ref="E8:F8"/>
    <mergeCell ref="E9:F9"/>
    <mergeCell ref="E11:F11"/>
    <mergeCell ref="E12:F12"/>
    <mergeCell ref="E13:F13"/>
    <mergeCell ref="E29:F29"/>
    <mergeCell ref="E17:F17"/>
    <mergeCell ref="E20:F20"/>
    <mergeCell ref="E21:F21"/>
    <mergeCell ref="E22:F22"/>
    <mergeCell ref="E23:F23"/>
    <mergeCell ref="E24:F24"/>
    <mergeCell ref="E25:F25"/>
    <mergeCell ref="E26:F26"/>
    <mergeCell ref="E27:F27"/>
    <mergeCell ref="E28:F28"/>
    <mergeCell ref="E30:F30"/>
    <mergeCell ref="E31:F31"/>
    <mergeCell ref="E32:F32"/>
    <mergeCell ref="B33:B34"/>
    <mergeCell ref="C33:C34"/>
    <mergeCell ref="D33:D34"/>
    <mergeCell ref="E33:F34"/>
    <mergeCell ref="E67:E68"/>
    <mergeCell ref="E35:F35"/>
    <mergeCell ref="E36:F36"/>
    <mergeCell ref="E42:E45"/>
    <mergeCell ref="E46:E51"/>
    <mergeCell ref="E53:E64"/>
    <mergeCell ref="E65:E66"/>
  </mergeCells>
  <phoneticPr fontId="1"/>
  <conditionalFormatting sqref="D19">
    <cfRule type="expression" dxfId="5" priority="5">
      <formula>$D19&lt;&gt;""</formula>
    </cfRule>
  </conditionalFormatting>
  <conditionalFormatting sqref="F19">
    <cfRule type="expression" dxfId="4" priority="3">
      <formula>AND($F19&lt;&gt;"",$D19="はい")</formula>
    </cfRule>
    <cfRule type="expression" dxfId="3" priority="4">
      <formula>$D19="はい"</formula>
    </cfRule>
  </conditionalFormatting>
  <conditionalFormatting sqref="E19">
    <cfRule type="expression" dxfId="2" priority="1">
      <formula>AND($D19="はい",$F19&lt;&gt;"")</formula>
    </cfRule>
    <cfRule type="expression" dxfId="1" priority="2">
      <formula>$D19="はい"</formula>
    </cfRule>
  </conditionalFormatting>
  <dataValidations count="2">
    <dataValidation type="list" allowBlank="1" showInputMessage="1" showErrorMessage="1" sqref="D16" xr:uid="{F6D52436-52B6-4AFC-BD8D-216A681B7998}">
      <formula1>"有"</formula1>
    </dataValidation>
    <dataValidation type="list" allowBlank="1" showInputMessage="1" showErrorMessage="1" sqref="D9:D15 D35:D36 D19:D33" xr:uid="{775BE211-D04B-4A05-992F-B03888D71C26}">
      <formula1>"はい"</formula1>
    </dataValidation>
  </dataValidations>
  <pageMargins left="0.7" right="0.7" top="0.75" bottom="0.75"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B8FF6-2A96-4790-8CCB-F382F422FC71}">
  <sheetPr>
    <tabColor theme="7" tint="0.59999389629810485"/>
  </sheetPr>
  <dimension ref="B1:BQ320"/>
  <sheetViews>
    <sheetView showGridLines="0" topLeftCell="D1" zoomScaleNormal="100" workbookViewId="0">
      <selection activeCell="N139" sqref="N139"/>
    </sheetView>
  </sheetViews>
  <sheetFormatPr defaultColWidth="9" defaultRowHeight="16.5" x14ac:dyDescent="0.4"/>
  <cols>
    <col min="1" max="1" width="2" style="59" customWidth="1"/>
    <col min="2" max="2" width="5.5" style="59" customWidth="1"/>
    <col min="3" max="3" width="37.5" style="59" bestFit="1" customWidth="1"/>
    <col min="4" max="4" width="24.25" style="59" customWidth="1"/>
    <col min="5" max="5" width="25.625" style="59" customWidth="1"/>
    <col min="6" max="7" width="11.375" style="59" customWidth="1"/>
    <col min="8" max="8" width="16" style="59" customWidth="1"/>
    <col min="9" max="9" width="13" style="59" customWidth="1"/>
    <col min="10" max="10" width="21.875" style="59" customWidth="1"/>
    <col min="11" max="11" width="13.25" style="59" customWidth="1"/>
    <col min="12" max="12" width="8.75" style="59" bestFit="1" customWidth="1"/>
    <col min="13" max="13" width="8.75" style="59" customWidth="1"/>
    <col min="14" max="14" width="23.875" style="59" customWidth="1"/>
    <col min="15" max="36" width="8" style="59" customWidth="1"/>
    <col min="37" max="37" width="8" style="59" customWidth="1" collapsed="1"/>
    <col min="38" max="40" width="8" style="59" customWidth="1"/>
    <col min="41" max="41" width="8" style="59" customWidth="1" collapsed="1"/>
    <col min="42" max="59" width="8" style="59" customWidth="1"/>
    <col min="60" max="60" width="57.625" style="61" bestFit="1" customWidth="1"/>
    <col min="61" max="61" width="20.875" style="61" customWidth="1"/>
    <col min="62" max="62" width="16.75" style="62" customWidth="1"/>
    <col min="63" max="63" width="10.375" style="62" customWidth="1"/>
    <col min="64" max="64" width="31.375" style="62" customWidth="1"/>
    <col min="65" max="65" width="10.125" style="62" customWidth="1"/>
    <col min="66" max="67" width="9" style="62"/>
    <col min="68" max="16384" width="9" style="59"/>
  </cols>
  <sheetData>
    <row r="1" spans="2:69" x14ac:dyDescent="0.4">
      <c r="E1" s="60"/>
      <c r="N1" s="60"/>
    </row>
    <row r="2" spans="2:69" x14ac:dyDescent="0.4">
      <c r="B2" s="63" t="s">
        <v>211</v>
      </c>
      <c r="E2" s="60"/>
      <c r="N2" s="60"/>
    </row>
    <row r="3" spans="2:69" x14ac:dyDescent="0.4">
      <c r="B3" s="63"/>
      <c r="E3" s="60"/>
      <c r="N3" s="60"/>
    </row>
    <row r="4" spans="2:69" x14ac:dyDescent="0.4">
      <c r="B4" s="59" t="s">
        <v>215</v>
      </c>
      <c r="E4" s="60"/>
      <c r="N4" s="60"/>
    </row>
    <row r="5" spans="2:69" ht="19.5" customHeight="1" x14ac:dyDescent="0.4">
      <c r="C5" s="64" t="s">
        <v>216</v>
      </c>
      <c r="D5" s="64" t="s">
        <v>217</v>
      </c>
      <c r="F5" s="65"/>
    </row>
    <row r="6" spans="2:69" x14ac:dyDescent="0.4">
      <c r="C6" s="66" t="s">
        <v>214</v>
      </c>
      <c r="D6" s="66" t="str" cm="1">
        <f t="array" ref="D6">_xlfn.IFS(C6="障害者を対象とした講習会等のみを実施する場合","13コマ以上",C6="特定市町村のみで講習会等を実施する場合","20コマ以上",C6="上記どちらも該当しない","25コマ以上",C6="","")</f>
        <v>20コマ以上</v>
      </c>
      <c r="N6" s="60"/>
    </row>
    <row r="7" spans="2:69" x14ac:dyDescent="0.4">
      <c r="C7" s="67"/>
      <c r="D7" s="67"/>
      <c r="N7" s="60"/>
      <c r="BI7" s="69"/>
    </row>
    <row r="8" spans="2:69" x14ac:dyDescent="0.4">
      <c r="B8" s="59" t="s">
        <v>305</v>
      </c>
      <c r="E8" s="60"/>
      <c r="N8" s="60"/>
      <c r="BI8" s="69"/>
    </row>
    <row r="9" spans="2:69" x14ac:dyDescent="0.4">
      <c r="B9" s="59" t="s">
        <v>0</v>
      </c>
      <c r="D9" s="203" t="s">
        <v>1080</v>
      </c>
      <c r="E9" s="60"/>
      <c r="N9" s="60"/>
      <c r="BI9" s="69"/>
    </row>
    <row r="10" spans="2:69" ht="18.75" customHeight="1" thickBot="1" x14ac:dyDescent="0.45">
      <c r="B10" s="271" t="s">
        <v>1</v>
      </c>
      <c r="C10" s="204" t="s">
        <v>274</v>
      </c>
      <c r="D10" s="204"/>
      <c r="E10" s="204"/>
      <c r="F10" s="204"/>
      <c r="G10" s="204"/>
      <c r="H10" s="204"/>
      <c r="I10" s="204"/>
      <c r="J10" s="204"/>
      <c r="K10" s="283" t="s">
        <v>1091</v>
      </c>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70" t="s">
        <v>2</v>
      </c>
      <c r="BH10" s="71" t="s">
        <v>255</v>
      </c>
      <c r="BI10" s="62" t="b">
        <f>SUM(BI11:BI17)&gt;3</f>
        <v>0</v>
      </c>
      <c r="BJ10" s="62" t="s">
        <v>256</v>
      </c>
      <c r="BL10" s="71" t="s">
        <v>61</v>
      </c>
      <c r="BM10" s="71"/>
      <c r="BN10" s="71"/>
    </row>
    <row r="11" spans="2:69" ht="18" customHeight="1" thickBot="1" x14ac:dyDescent="0.45">
      <c r="B11" s="271"/>
      <c r="C11" s="266" t="s">
        <v>218</v>
      </c>
      <c r="D11" s="266" t="s">
        <v>239</v>
      </c>
      <c r="E11" s="266" t="s">
        <v>220</v>
      </c>
      <c r="F11" s="266" t="s">
        <v>219</v>
      </c>
      <c r="G11" s="266" t="s">
        <v>272</v>
      </c>
      <c r="H11" s="266" t="s">
        <v>273</v>
      </c>
      <c r="I11" s="263" t="s">
        <v>1135</v>
      </c>
      <c r="J11" s="266" t="s">
        <v>1077</v>
      </c>
      <c r="K11" s="72" t="s">
        <v>156</v>
      </c>
      <c r="L11" s="73"/>
      <c r="M11" s="205"/>
      <c r="N11" s="74" t="s">
        <v>1122</v>
      </c>
      <c r="O11" s="270" t="s">
        <v>1120</v>
      </c>
      <c r="P11" s="270"/>
      <c r="Q11" s="270"/>
      <c r="R11" s="270"/>
      <c r="S11" s="270"/>
      <c r="T11" s="270"/>
      <c r="U11" s="270"/>
      <c r="V11" s="270"/>
      <c r="W11" s="270"/>
      <c r="X11" s="270"/>
      <c r="Y11" s="270"/>
      <c r="Z11" s="270"/>
      <c r="AA11" s="270"/>
      <c r="AB11" s="270"/>
      <c r="AC11" s="270"/>
      <c r="AD11" s="270"/>
      <c r="AE11" s="270"/>
      <c r="AF11" s="270"/>
      <c r="AG11" s="270"/>
      <c r="AH11" s="285"/>
      <c r="AI11" s="269" t="s">
        <v>1121</v>
      </c>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59" t="s">
        <v>2</v>
      </c>
      <c r="BH11" s="75" t="s">
        <v>267</v>
      </c>
      <c r="BI11" s="76" t="str">
        <f>IF(OR(BI12="OK",BI13="OK",BI14="OK"),"OK","NG")</f>
        <v>OK</v>
      </c>
      <c r="BJ11" s="71"/>
      <c r="BK11" s="71"/>
      <c r="BL11" s="77" t="s">
        <v>254</v>
      </c>
      <c r="BM11" s="78">
        <f>SUM(BM12:BM15)</f>
        <v>1505000</v>
      </c>
      <c r="BN11" s="79"/>
      <c r="BO11" s="71"/>
    </row>
    <row r="12" spans="2:69" s="80" customFormat="1" ht="63.75" customHeight="1" thickBot="1" x14ac:dyDescent="0.45">
      <c r="B12" s="271"/>
      <c r="C12" s="267"/>
      <c r="D12" s="267"/>
      <c r="E12" s="267"/>
      <c r="F12" s="267"/>
      <c r="G12" s="267"/>
      <c r="H12" s="267"/>
      <c r="I12" s="264"/>
      <c r="J12" s="267"/>
      <c r="K12" s="72" t="s">
        <v>157</v>
      </c>
      <c r="L12" s="73"/>
      <c r="M12" s="205"/>
      <c r="N12" s="266" t="s">
        <v>1123</v>
      </c>
      <c r="O12" s="286" t="s">
        <v>229</v>
      </c>
      <c r="P12" s="258"/>
      <c r="Q12" s="277" t="s">
        <v>1078</v>
      </c>
      <c r="R12" s="278"/>
      <c r="S12" s="257" t="s">
        <v>231</v>
      </c>
      <c r="T12" s="258"/>
      <c r="U12" s="257" t="s">
        <v>232</v>
      </c>
      <c r="V12" s="258"/>
      <c r="W12" s="257" t="s">
        <v>233</v>
      </c>
      <c r="X12" s="258"/>
      <c r="Y12" s="257" t="s">
        <v>234</v>
      </c>
      <c r="Z12" s="258"/>
      <c r="AA12" s="257" t="s">
        <v>235</v>
      </c>
      <c r="AB12" s="258"/>
      <c r="AC12" s="257" t="s">
        <v>236</v>
      </c>
      <c r="AD12" s="258"/>
      <c r="AE12" s="257" t="s">
        <v>237</v>
      </c>
      <c r="AF12" s="258"/>
      <c r="AG12" s="257" t="s">
        <v>238</v>
      </c>
      <c r="AH12" s="258"/>
      <c r="AI12" s="257" t="s">
        <v>188</v>
      </c>
      <c r="AJ12" s="258"/>
      <c r="AK12" s="257" t="s">
        <v>201</v>
      </c>
      <c r="AL12" s="258"/>
      <c r="AM12" s="257" t="s">
        <v>1127</v>
      </c>
      <c r="AN12" s="258"/>
      <c r="AO12" s="257" t="s">
        <v>202</v>
      </c>
      <c r="AP12" s="258"/>
      <c r="AQ12" s="257" t="s">
        <v>203</v>
      </c>
      <c r="AR12" s="258"/>
      <c r="AS12" s="257" t="s">
        <v>204</v>
      </c>
      <c r="AT12" s="258"/>
      <c r="AU12" s="257" t="s">
        <v>1079</v>
      </c>
      <c r="AV12" s="258"/>
      <c r="AW12" s="257" t="s">
        <v>205</v>
      </c>
      <c r="AX12" s="258"/>
      <c r="AY12" s="257" t="s">
        <v>189</v>
      </c>
      <c r="AZ12" s="258"/>
      <c r="BA12" s="257" t="s">
        <v>190</v>
      </c>
      <c r="BB12" s="258"/>
      <c r="BC12" s="257" t="s">
        <v>191</v>
      </c>
      <c r="BD12" s="258"/>
      <c r="BE12" s="257" t="s">
        <v>192</v>
      </c>
      <c r="BF12" s="258"/>
      <c r="BG12" s="80" t="s">
        <v>2</v>
      </c>
      <c r="BH12" s="81" t="s">
        <v>268</v>
      </c>
      <c r="BI12" s="82" t="str">
        <f>IF(AND(C6=BH12,BI19&gt;12),"OK","NG")</f>
        <v>NG</v>
      </c>
      <c r="BJ12" s="71"/>
      <c r="BK12" s="71"/>
      <c r="BL12" s="77" t="s">
        <v>1115</v>
      </c>
      <c r="BM12" s="78">
        <f>BI19*30000</f>
        <v>630000</v>
      </c>
      <c r="BN12" s="79">
        <f>BM12/30000</f>
        <v>21</v>
      </c>
      <c r="BO12" s="71" t="s">
        <v>84</v>
      </c>
    </row>
    <row r="13" spans="2:69" s="80" customFormat="1" ht="17.25" thickBot="1" x14ac:dyDescent="0.45">
      <c r="B13" s="271"/>
      <c r="C13" s="267"/>
      <c r="D13" s="267"/>
      <c r="E13" s="267"/>
      <c r="F13" s="267"/>
      <c r="G13" s="267"/>
      <c r="H13" s="267"/>
      <c r="I13" s="264"/>
      <c r="J13" s="267"/>
      <c r="K13" s="83" t="s">
        <v>332</v>
      </c>
      <c r="L13" s="83" t="s">
        <v>330</v>
      </c>
      <c r="M13" s="83" t="s">
        <v>331</v>
      </c>
      <c r="N13" s="267"/>
      <c r="O13" s="287"/>
      <c r="P13" s="260"/>
      <c r="Q13" s="279"/>
      <c r="R13" s="280"/>
      <c r="S13" s="259"/>
      <c r="T13" s="260"/>
      <c r="U13" s="259"/>
      <c r="V13" s="260"/>
      <c r="W13" s="259"/>
      <c r="X13" s="260"/>
      <c r="Y13" s="259"/>
      <c r="Z13" s="260"/>
      <c r="AA13" s="259"/>
      <c r="AB13" s="260"/>
      <c r="AC13" s="259"/>
      <c r="AD13" s="260"/>
      <c r="AE13" s="259"/>
      <c r="AF13" s="260"/>
      <c r="AG13" s="259"/>
      <c r="AH13" s="260"/>
      <c r="AI13" s="259"/>
      <c r="AJ13" s="260"/>
      <c r="AK13" s="259"/>
      <c r="AL13" s="260"/>
      <c r="AM13" s="259"/>
      <c r="AN13" s="260"/>
      <c r="AO13" s="259"/>
      <c r="AP13" s="260"/>
      <c r="AQ13" s="259"/>
      <c r="AR13" s="260"/>
      <c r="AS13" s="259"/>
      <c r="AT13" s="260"/>
      <c r="AU13" s="259"/>
      <c r="AV13" s="260"/>
      <c r="AW13" s="259"/>
      <c r="AX13" s="260"/>
      <c r="AY13" s="259"/>
      <c r="AZ13" s="260"/>
      <c r="BA13" s="259"/>
      <c r="BB13" s="260"/>
      <c r="BC13" s="259"/>
      <c r="BD13" s="260"/>
      <c r="BE13" s="259"/>
      <c r="BF13" s="260"/>
      <c r="BG13" s="80" t="s">
        <v>2</v>
      </c>
      <c r="BH13" s="85" t="s">
        <v>269</v>
      </c>
      <c r="BI13" s="82" t="str">
        <f>IF(AND(C6=BH13,BI19&gt;19),"OK","NG")</f>
        <v>OK</v>
      </c>
      <c r="BJ13" s="71"/>
      <c r="BK13" s="71"/>
      <c r="BL13" s="77" t="s">
        <v>1116</v>
      </c>
      <c r="BM13" s="78">
        <f>BI22*35000</f>
        <v>455000</v>
      </c>
      <c r="BN13" s="79">
        <f>BM13/35000</f>
        <v>13</v>
      </c>
      <c r="BO13" s="71" t="s">
        <v>84</v>
      </c>
    </row>
    <row r="14" spans="2:69" s="80" customFormat="1" ht="17.25" thickBot="1" x14ac:dyDescent="0.45">
      <c r="B14" s="271"/>
      <c r="C14" s="267"/>
      <c r="D14" s="267"/>
      <c r="E14" s="267"/>
      <c r="F14" s="267"/>
      <c r="G14" s="267"/>
      <c r="H14" s="267"/>
      <c r="I14" s="264"/>
      <c r="J14" s="267"/>
      <c r="K14" s="86">
        <f>K16+K57+K98+K139</f>
        <v>21</v>
      </c>
      <c r="L14" s="86">
        <f>L16+L57+L98+L139</f>
        <v>19</v>
      </c>
      <c r="M14" s="86">
        <f>M16+M57+M98+M139</f>
        <v>2</v>
      </c>
      <c r="N14" s="289"/>
      <c r="O14" s="288"/>
      <c r="P14" s="262"/>
      <c r="Q14" s="281"/>
      <c r="R14" s="282"/>
      <c r="S14" s="261"/>
      <c r="T14" s="262"/>
      <c r="U14" s="261"/>
      <c r="V14" s="262"/>
      <c r="W14" s="261"/>
      <c r="X14" s="262"/>
      <c r="Y14" s="261"/>
      <c r="Z14" s="262"/>
      <c r="AA14" s="261"/>
      <c r="AB14" s="262"/>
      <c r="AC14" s="261"/>
      <c r="AD14" s="262"/>
      <c r="AE14" s="261"/>
      <c r="AF14" s="262"/>
      <c r="AG14" s="261"/>
      <c r="AH14" s="262"/>
      <c r="AI14" s="261"/>
      <c r="AJ14" s="262"/>
      <c r="AK14" s="261"/>
      <c r="AL14" s="262"/>
      <c r="AM14" s="261"/>
      <c r="AN14" s="262"/>
      <c r="AO14" s="261"/>
      <c r="AP14" s="262"/>
      <c r="AQ14" s="261"/>
      <c r="AR14" s="262"/>
      <c r="AS14" s="261"/>
      <c r="AT14" s="262"/>
      <c r="AU14" s="261"/>
      <c r="AV14" s="262"/>
      <c r="AW14" s="261"/>
      <c r="AX14" s="262"/>
      <c r="AY14" s="261"/>
      <c r="AZ14" s="262"/>
      <c r="BA14" s="261"/>
      <c r="BB14" s="262"/>
      <c r="BC14" s="261"/>
      <c r="BD14" s="262"/>
      <c r="BE14" s="261"/>
      <c r="BF14" s="262"/>
      <c r="BG14" s="80" t="s">
        <v>2</v>
      </c>
      <c r="BH14" s="88" t="s">
        <v>270</v>
      </c>
      <c r="BI14" s="82" t="str">
        <f>IF(AND(C6=BH14,BI19&gt;24),"OK","NG")</f>
        <v>NG</v>
      </c>
      <c r="BJ14" s="71"/>
      <c r="BK14" s="71"/>
      <c r="BL14" s="77" t="s">
        <v>1117</v>
      </c>
      <c r="BM14" s="78">
        <f>BI23*5000</f>
        <v>0</v>
      </c>
      <c r="BN14" s="79">
        <f>BM14/5000</f>
        <v>0</v>
      </c>
      <c r="BO14" s="71" t="s">
        <v>84</v>
      </c>
    </row>
    <row r="15" spans="2:69" ht="17.25" thickBot="1" x14ac:dyDescent="0.45">
      <c r="B15" s="272"/>
      <c r="C15" s="268"/>
      <c r="D15" s="268"/>
      <c r="E15" s="268"/>
      <c r="F15" s="268"/>
      <c r="G15" s="268"/>
      <c r="H15" s="268"/>
      <c r="I15" s="265"/>
      <c r="J15" s="268"/>
      <c r="K15" s="89" t="s">
        <v>3</v>
      </c>
      <c r="L15" s="89" t="s">
        <v>5</v>
      </c>
      <c r="M15" s="89" t="s">
        <v>6</v>
      </c>
      <c r="N15" s="91" t="s">
        <v>3</v>
      </c>
      <c r="O15" s="89" t="s">
        <v>5</v>
      </c>
      <c r="P15" s="89" t="s">
        <v>6</v>
      </c>
      <c r="Q15" s="89" t="s">
        <v>5</v>
      </c>
      <c r="R15" s="89" t="s">
        <v>6</v>
      </c>
      <c r="S15" s="89" t="s">
        <v>5</v>
      </c>
      <c r="T15" s="89" t="s">
        <v>6</v>
      </c>
      <c r="U15" s="89" t="s">
        <v>5</v>
      </c>
      <c r="V15" s="89" t="s">
        <v>6</v>
      </c>
      <c r="W15" s="89" t="s">
        <v>5</v>
      </c>
      <c r="X15" s="89" t="s">
        <v>6</v>
      </c>
      <c r="Y15" s="89" t="s">
        <v>5</v>
      </c>
      <c r="Z15" s="89" t="s">
        <v>6</v>
      </c>
      <c r="AA15" s="89" t="s">
        <v>5</v>
      </c>
      <c r="AB15" s="89" t="s">
        <v>6</v>
      </c>
      <c r="AC15" s="89" t="s">
        <v>5</v>
      </c>
      <c r="AD15" s="89" t="s">
        <v>6</v>
      </c>
      <c r="AE15" s="89" t="s">
        <v>5</v>
      </c>
      <c r="AF15" s="89" t="s">
        <v>6</v>
      </c>
      <c r="AG15" s="89" t="s">
        <v>5</v>
      </c>
      <c r="AH15" s="89" t="s">
        <v>6</v>
      </c>
      <c r="AI15" s="89" t="s">
        <v>5</v>
      </c>
      <c r="AJ15" s="89" t="s">
        <v>6</v>
      </c>
      <c r="AK15" s="89" t="s">
        <v>5</v>
      </c>
      <c r="AL15" s="89" t="s">
        <v>6</v>
      </c>
      <c r="AM15" s="89" t="s">
        <v>5</v>
      </c>
      <c r="AN15" s="89" t="s">
        <v>6</v>
      </c>
      <c r="AO15" s="89" t="s">
        <v>5</v>
      </c>
      <c r="AP15" s="89" t="s">
        <v>6</v>
      </c>
      <c r="AQ15" s="89" t="s">
        <v>5</v>
      </c>
      <c r="AR15" s="89" t="s">
        <v>6</v>
      </c>
      <c r="AS15" s="89" t="s">
        <v>5</v>
      </c>
      <c r="AT15" s="89" t="s">
        <v>6</v>
      </c>
      <c r="AU15" s="89" t="s">
        <v>5</v>
      </c>
      <c r="AV15" s="89" t="s">
        <v>6</v>
      </c>
      <c r="AW15" s="89" t="s">
        <v>5</v>
      </c>
      <c r="AX15" s="89" t="s">
        <v>6</v>
      </c>
      <c r="AY15" s="89" t="s">
        <v>5</v>
      </c>
      <c r="AZ15" s="89" t="s">
        <v>6</v>
      </c>
      <c r="BA15" s="89" t="s">
        <v>5</v>
      </c>
      <c r="BB15" s="89" t="s">
        <v>6</v>
      </c>
      <c r="BC15" s="89" t="s">
        <v>5</v>
      </c>
      <c r="BD15" s="89" t="s">
        <v>6</v>
      </c>
      <c r="BE15" s="89" t="s">
        <v>5</v>
      </c>
      <c r="BF15" s="89" t="s">
        <v>6</v>
      </c>
      <c r="BG15" s="59" t="s">
        <v>2</v>
      </c>
      <c r="BH15" s="75" t="s">
        <v>266</v>
      </c>
      <c r="BI15" s="76" t="str">
        <f>IF(BI20/BI19&gt;=0.7,"OK","NG")</f>
        <v>OK</v>
      </c>
      <c r="BJ15" s="71"/>
      <c r="BK15" s="71"/>
      <c r="BL15" s="77" t="s">
        <v>1136</v>
      </c>
      <c r="BM15" s="78">
        <f>BI24*20000</f>
        <v>420000</v>
      </c>
      <c r="BN15" s="79">
        <f>BM15/20000</f>
        <v>21</v>
      </c>
      <c r="BO15" s="71" t="s">
        <v>84</v>
      </c>
      <c r="BP15" s="80"/>
      <c r="BQ15" s="80"/>
    </row>
    <row r="16" spans="2:69" s="96" customFormat="1" ht="17.25" thickBot="1" x14ac:dyDescent="0.45">
      <c r="B16" s="93" t="s">
        <v>326</v>
      </c>
      <c r="C16" s="94"/>
      <c r="D16" s="94"/>
      <c r="E16" s="94"/>
      <c r="F16" s="94"/>
      <c r="G16" s="94"/>
      <c r="H16" s="94"/>
      <c r="I16" s="94"/>
      <c r="J16" s="94"/>
      <c r="K16" s="86">
        <f>L16+M16</f>
        <v>13</v>
      </c>
      <c r="L16" s="86">
        <f>SUM(O16+Q16+S16+U16+W16+Y16+AA16+AC16+AE16+AG16+AI16+AK16+AM16+AO16+AQ16+AS16+AU16+AW16+AY16+BA16+BC16+BE16)</f>
        <v>11</v>
      </c>
      <c r="M16" s="86">
        <f>SUM(P16+R16+T16+V16+X16+Z16+AB16+AD16+AF16+AH16+AJ16+AL16+AN16+AP16+AR16+AT16+AV16+AX16+AZ16+BB16+BD16+BF16)</f>
        <v>2</v>
      </c>
      <c r="N16" s="86">
        <f>ROUNDDOWN(SUM(N17:N56),0)</f>
        <v>0</v>
      </c>
      <c r="O16" s="86">
        <f>ROUNDDOWN(SUM(O17:O56),0)</f>
        <v>0</v>
      </c>
      <c r="P16" s="86">
        <f t="shared" ref="P16:BF16" si="0">ROUNDDOWN(SUM(P17:P56),0)</f>
        <v>0</v>
      </c>
      <c r="Q16" s="86">
        <f t="shared" si="0"/>
        <v>0</v>
      </c>
      <c r="R16" s="86">
        <f t="shared" si="0"/>
        <v>2</v>
      </c>
      <c r="S16" s="86">
        <f t="shared" si="0"/>
        <v>0</v>
      </c>
      <c r="T16" s="86">
        <f t="shared" si="0"/>
        <v>0</v>
      </c>
      <c r="U16" s="86">
        <f t="shared" si="0"/>
        <v>0</v>
      </c>
      <c r="V16" s="86">
        <f t="shared" si="0"/>
        <v>0</v>
      </c>
      <c r="W16" s="86">
        <f t="shared" si="0"/>
        <v>0</v>
      </c>
      <c r="X16" s="86">
        <f t="shared" si="0"/>
        <v>0</v>
      </c>
      <c r="Y16" s="86">
        <f t="shared" si="0"/>
        <v>0</v>
      </c>
      <c r="Z16" s="86">
        <f t="shared" si="0"/>
        <v>0</v>
      </c>
      <c r="AA16" s="86">
        <f t="shared" si="0"/>
        <v>0</v>
      </c>
      <c r="AB16" s="86">
        <f t="shared" si="0"/>
        <v>0</v>
      </c>
      <c r="AC16" s="86">
        <f t="shared" si="0"/>
        <v>0</v>
      </c>
      <c r="AD16" s="86">
        <f t="shared" si="0"/>
        <v>0</v>
      </c>
      <c r="AE16" s="86">
        <f t="shared" si="0"/>
        <v>0</v>
      </c>
      <c r="AF16" s="86">
        <f t="shared" si="0"/>
        <v>0</v>
      </c>
      <c r="AG16" s="86">
        <f t="shared" si="0"/>
        <v>0</v>
      </c>
      <c r="AH16" s="86">
        <f t="shared" si="0"/>
        <v>0</v>
      </c>
      <c r="AI16" s="86">
        <f t="shared" si="0"/>
        <v>10</v>
      </c>
      <c r="AJ16" s="86">
        <f t="shared" si="0"/>
        <v>0</v>
      </c>
      <c r="AK16" s="86">
        <f t="shared" si="0"/>
        <v>0</v>
      </c>
      <c r="AL16" s="86">
        <f t="shared" si="0"/>
        <v>0</v>
      </c>
      <c r="AM16" s="86">
        <f t="shared" si="0"/>
        <v>0</v>
      </c>
      <c r="AN16" s="86">
        <f t="shared" si="0"/>
        <v>0</v>
      </c>
      <c r="AO16" s="86">
        <f t="shared" si="0"/>
        <v>0</v>
      </c>
      <c r="AP16" s="86">
        <f t="shared" si="0"/>
        <v>0</v>
      </c>
      <c r="AQ16" s="86">
        <f t="shared" si="0"/>
        <v>0</v>
      </c>
      <c r="AR16" s="86">
        <f t="shared" si="0"/>
        <v>0</v>
      </c>
      <c r="AS16" s="86">
        <f t="shared" si="0"/>
        <v>1</v>
      </c>
      <c r="AT16" s="86">
        <f t="shared" si="0"/>
        <v>0</v>
      </c>
      <c r="AU16" s="86">
        <f t="shared" si="0"/>
        <v>0</v>
      </c>
      <c r="AV16" s="86">
        <f t="shared" si="0"/>
        <v>0</v>
      </c>
      <c r="AW16" s="86">
        <f t="shared" si="0"/>
        <v>0</v>
      </c>
      <c r="AX16" s="86">
        <f t="shared" si="0"/>
        <v>0</v>
      </c>
      <c r="AY16" s="86">
        <f t="shared" si="0"/>
        <v>0</v>
      </c>
      <c r="AZ16" s="86">
        <f t="shared" si="0"/>
        <v>0</v>
      </c>
      <c r="BA16" s="86">
        <f t="shared" si="0"/>
        <v>0</v>
      </c>
      <c r="BB16" s="86">
        <f t="shared" si="0"/>
        <v>0</v>
      </c>
      <c r="BC16" s="86">
        <f t="shared" si="0"/>
        <v>0</v>
      </c>
      <c r="BD16" s="86">
        <f t="shared" si="0"/>
        <v>0</v>
      </c>
      <c r="BE16" s="86">
        <f t="shared" si="0"/>
        <v>0</v>
      </c>
      <c r="BF16" s="86">
        <f t="shared" si="0"/>
        <v>0</v>
      </c>
      <c r="BG16" s="59" t="s">
        <v>2</v>
      </c>
      <c r="BH16" s="75" t="s">
        <v>257</v>
      </c>
      <c r="BI16" s="76" t="str">
        <f>IF($AI$16&gt;0,"OK","NG")</f>
        <v>OK</v>
      </c>
      <c r="BJ16" s="71" t="s">
        <v>79</v>
      </c>
      <c r="BK16" s="95"/>
      <c r="BL16" s="62"/>
      <c r="BM16" s="62"/>
      <c r="BN16" s="71"/>
      <c r="BO16" s="62"/>
      <c r="BP16" s="59"/>
      <c r="BQ16" s="59"/>
    </row>
    <row r="17" spans="2:69" ht="17.25" thickBot="1" x14ac:dyDescent="0.45">
      <c r="B17" s="97">
        <v>1</v>
      </c>
      <c r="C17" s="206" t="s">
        <v>1081</v>
      </c>
      <c r="D17" s="206" t="s">
        <v>228</v>
      </c>
      <c r="E17" s="206" t="s">
        <v>102</v>
      </c>
      <c r="F17" s="206" t="s">
        <v>102</v>
      </c>
      <c r="G17" s="206" t="s">
        <v>1076</v>
      </c>
      <c r="H17" s="206" t="s">
        <v>1082</v>
      </c>
      <c r="I17" s="33" t="s">
        <v>1124</v>
      </c>
      <c r="J17" s="207" t="s">
        <v>1083</v>
      </c>
      <c r="K17" s="208" t="str">
        <f t="shared" ref="K17" si="1">IF(SUM(L17:M17)=0,"",SUM(L17:M17))</f>
        <v/>
      </c>
      <c r="L17" s="209"/>
      <c r="M17" s="210"/>
      <c r="N17" s="100"/>
      <c r="O17" s="100"/>
      <c r="P17" s="100"/>
      <c r="Q17" s="100"/>
      <c r="R17" s="100"/>
      <c r="S17" s="100"/>
      <c r="T17" s="100"/>
      <c r="U17" s="100"/>
      <c r="V17" s="206"/>
      <c r="W17" s="206">
        <v>0.5</v>
      </c>
      <c r="X17" s="206"/>
      <c r="Y17" s="206">
        <v>0.5</v>
      </c>
      <c r="Z17" s="100"/>
      <c r="AA17" s="100"/>
      <c r="AB17" s="100"/>
      <c r="AC17" s="100"/>
      <c r="AD17" s="100"/>
      <c r="AE17" s="100"/>
      <c r="AF17" s="100"/>
      <c r="AG17" s="100"/>
      <c r="AH17" s="100"/>
      <c r="AI17" s="206">
        <v>10</v>
      </c>
      <c r="AJ17" s="100"/>
      <c r="AK17" s="100"/>
      <c r="AL17" s="100"/>
      <c r="AM17" s="100"/>
      <c r="AN17" s="100"/>
      <c r="AO17" s="100"/>
      <c r="AP17" s="100"/>
      <c r="AQ17" s="100"/>
      <c r="AR17" s="100"/>
      <c r="AS17" s="206">
        <v>1</v>
      </c>
      <c r="AT17" s="100"/>
      <c r="AU17" s="100"/>
      <c r="AV17" s="100"/>
      <c r="AW17" s="100"/>
      <c r="AX17" s="100"/>
      <c r="AY17" s="100"/>
      <c r="AZ17" s="100"/>
      <c r="BA17" s="100"/>
      <c r="BB17" s="100"/>
      <c r="BC17" s="100"/>
      <c r="BD17" s="100"/>
      <c r="BE17" s="100"/>
      <c r="BF17" s="100"/>
      <c r="BG17" s="59" t="s">
        <v>2</v>
      </c>
      <c r="BH17" s="101" t="s">
        <v>258</v>
      </c>
      <c r="BI17" s="102" t="str">
        <f>IF(BI27&gt;=3,"OK","NG")</f>
        <v>OK</v>
      </c>
      <c r="BJ17" s="71"/>
      <c r="BK17" s="71"/>
      <c r="BL17" s="71" t="s">
        <v>263</v>
      </c>
      <c r="BM17" s="71"/>
      <c r="BP17" s="96" t="str">
        <f t="shared" ref="BP17:BP80" si="2">F17&amp;G17</f>
        <v>北海道夕張市</v>
      </c>
      <c r="BQ17" s="59">
        <f>IF(BP17="","",COUNTIF(特定市町村確認用!D:D,事業実施条件確認シート!BP18))</f>
        <v>1047816</v>
      </c>
    </row>
    <row r="18" spans="2:69" ht="17.25" thickBot="1" x14ac:dyDescent="0.45">
      <c r="B18" s="97">
        <v>2</v>
      </c>
      <c r="C18" s="98"/>
      <c r="D18" s="98"/>
      <c r="E18" s="98"/>
      <c r="F18" s="98"/>
      <c r="G18" s="98"/>
      <c r="H18" s="98"/>
      <c r="I18" s="27" t="str">
        <f t="shared" ref="I18:I56" si="3">IF(BJ18=1,"該当","")</f>
        <v/>
      </c>
      <c r="J18" s="99"/>
      <c r="K18" s="211"/>
      <c r="L18" s="212"/>
      <c r="M18" s="213"/>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59" t="s">
        <v>2</v>
      </c>
      <c r="BH18" s="62"/>
      <c r="BI18" s="62"/>
      <c r="BJ18" s="71"/>
      <c r="BK18" s="71"/>
      <c r="BL18" s="77" t="s">
        <v>1092</v>
      </c>
      <c r="BM18" s="78">
        <f>MIN(BM11,1400000,収支計画!F35)</f>
        <v>0</v>
      </c>
      <c r="BN18" s="71" t="s">
        <v>85</v>
      </c>
      <c r="BP18" s="96" t="str">
        <f t="shared" si="2"/>
        <v/>
      </c>
      <c r="BQ18" s="59" t="str">
        <f>IF(BP18="","",COUNTIF(特定市町村確認用!D:D,事業実施条件確認シート!BP19))</f>
        <v/>
      </c>
    </row>
    <row r="19" spans="2:69" ht="17.25" thickBot="1" x14ac:dyDescent="0.45">
      <c r="B19" s="97">
        <v>3</v>
      </c>
      <c r="C19" s="98"/>
      <c r="D19" s="98"/>
      <c r="E19" s="98"/>
      <c r="F19" s="98"/>
      <c r="G19" s="98"/>
      <c r="H19" s="98"/>
      <c r="I19" s="27" t="str">
        <f t="shared" si="3"/>
        <v/>
      </c>
      <c r="J19" s="99"/>
      <c r="K19" s="211"/>
      <c r="L19" s="212"/>
      <c r="M19" s="213"/>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59" t="s">
        <v>2</v>
      </c>
      <c r="BH19" s="75" t="s">
        <v>259</v>
      </c>
      <c r="BI19" s="103">
        <f>K14</f>
        <v>21</v>
      </c>
      <c r="BJ19" s="95" t="b">
        <f>BI19=SUM(BI20:BI21)</f>
        <v>1</v>
      </c>
      <c r="BK19" s="71"/>
      <c r="BL19" s="77" t="s">
        <v>62</v>
      </c>
      <c r="BM19" s="78">
        <f>ROUNDDOWN(BM18,-3)</f>
        <v>0</v>
      </c>
      <c r="BN19" s="71" t="s">
        <v>85</v>
      </c>
      <c r="BP19" s="96" t="str">
        <f t="shared" si="2"/>
        <v/>
      </c>
      <c r="BQ19" s="59" t="str">
        <f>IF(BP19="","",COUNTIF(特定市町村確認用!D:D,事業実施条件確認シート!BP20))</f>
        <v/>
      </c>
    </row>
    <row r="20" spans="2:69" ht="17.25" thickBot="1" x14ac:dyDescent="0.45">
      <c r="B20" s="97">
        <v>4</v>
      </c>
      <c r="C20" s="98"/>
      <c r="D20" s="98"/>
      <c r="E20" s="98"/>
      <c r="F20" s="98"/>
      <c r="G20" s="98"/>
      <c r="H20" s="98"/>
      <c r="I20" s="27" t="str">
        <f t="shared" si="3"/>
        <v/>
      </c>
      <c r="J20" s="99"/>
      <c r="K20" s="211"/>
      <c r="L20" s="212"/>
      <c r="M20" s="213"/>
      <c r="N20" s="100"/>
      <c r="O20" s="100"/>
      <c r="P20" s="100"/>
      <c r="Q20" s="100"/>
      <c r="R20" s="100"/>
      <c r="S20" s="100"/>
      <c r="T20" s="100"/>
      <c r="U20" s="100"/>
      <c r="V20" s="100"/>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59" t="s">
        <v>2</v>
      </c>
      <c r="BH20" s="75" t="s">
        <v>260</v>
      </c>
      <c r="BI20" s="103">
        <f>L14</f>
        <v>19</v>
      </c>
      <c r="BJ20" s="71" t="s">
        <v>98</v>
      </c>
      <c r="BK20" s="71"/>
      <c r="BP20" s="96" t="str">
        <f t="shared" si="2"/>
        <v/>
      </c>
      <c r="BQ20" s="59" t="str">
        <f>IF(BP20="","",COUNTIF(特定市町村確認用!D:D,事業実施条件確認シート!BP21))</f>
        <v/>
      </c>
    </row>
    <row r="21" spans="2:69" ht="17.25" thickBot="1" x14ac:dyDescent="0.45">
      <c r="B21" s="97">
        <v>5</v>
      </c>
      <c r="C21" s="98"/>
      <c r="D21" s="98"/>
      <c r="E21" s="98"/>
      <c r="F21" s="98"/>
      <c r="G21" s="98"/>
      <c r="H21" s="98"/>
      <c r="I21" s="27" t="str">
        <f t="shared" si="3"/>
        <v/>
      </c>
      <c r="J21" s="99"/>
      <c r="K21" s="211"/>
      <c r="L21" s="212"/>
      <c r="M21" s="213"/>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59" t="s">
        <v>2</v>
      </c>
      <c r="BH21" s="75" t="s">
        <v>6</v>
      </c>
      <c r="BI21" s="103">
        <f>M14</f>
        <v>2</v>
      </c>
      <c r="BJ21" s="71" t="s">
        <v>83</v>
      </c>
      <c r="BK21" s="71"/>
      <c r="BP21" s="96" t="str">
        <f t="shared" si="2"/>
        <v/>
      </c>
      <c r="BQ21" s="59" t="str">
        <f>IF(BP21="","",COUNTIF(特定市町村確認用!D:D,事業実施条件確認シート!BP22))</f>
        <v/>
      </c>
    </row>
    <row r="22" spans="2:69" ht="17.25" thickBot="1" x14ac:dyDescent="0.45">
      <c r="B22" s="97">
        <v>6</v>
      </c>
      <c r="C22" s="98"/>
      <c r="D22" s="98"/>
      <c r="E22" s="98"/>
      <c r="F22" s="98"/>
      <c r="G22" s="98"/>
      <c r="H22" s="98"/>
      <c r="I22" s="27" t="str">
        <f t="shared" si="3"/>
        <v/>
      </c>
      <c r="J22" s="99"/>
      <c r="K22" s="211"/>
      <c r="L22" s="212"/>
      <c r="M22" s="213"/>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59" t="s">
        <v>2</v>
      </c>
      <c r="BH22" s="75" t="s">
        <v>271</v>
      </c>
      <c r="BI22" s="103">
        <f>K16+K98</f>
        <v>13</v>
      </c>
      <c r="BJ22" s="71"/>
      <c r="BP22" s="96" t="str">
        <f t="shared" si="2"/>
        <v/>
      </c>
      <c r="BQ22" s="59" t="str">
        <f>IF(BP22="","",COUNTIF(特定市町村確認用!D:D,事業実施条件確認シート!BP23))</f>
        <v/>
      </c>
    </row>
    <row r="23" spans="2:69" ht="17.25" thickBot="1" x14ac:dyDescent="0.45">
      <c r="B23" s="97">
        <v>7</v>
      </c>
      <c r="C23" s="98"/>
      <c r="D23" s="98"/>
      <c r="E23" s="98"/>
      <c r="F23" s="98"/>
      <c r="G23" s="98"/>
      <c r="H23" s="98"/>
      <c r="I23" s="27" t="str">
        <f t="shared" si="3"/>
        <v/>
      </c>
      <c r="J23" s="99"/>
      <c r="K23" s="211"/>
      <c r="L23" s="212"/>
      <c r="M23" s="213"/>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59" t="s">
        <v>2</v>
      </c>
      <c r="BH23" s="75" t="s">
        <v>1118</v>
      </c>
      <c r="BI23" s="103">
        <f>N16</f>
        <v>0</v>
      </c>
      <c r="BJ23" s="71"/>
      <c r="BP23" s="96" t="str">
        <f t="shared" si="2"/>
        <v/>
      </c>
      <c r="BQ23" s="59" t="str">
        <f>IF(BP23="","",COUNTIF(特定市町村確認用!D:D,事業実施条件確認シート!BP24))</f>
        <v/>
      </c>
    </row>
    <row r="24" spans="2:69" ht="17.25" thickBot="1" x14ac:dyDescent="0.45">
      <c r="B24" s="97">
        <v>8</v>
      </c>
      <c r="C24" s="98"/>
      <c r="D24" s="98"/>
      <c r="E24" s="98"/>
      <c r="F24" s="98"/>
      <c r="G24" s="98"/>
      <c r="H24" s="98"/>
      <c r="I24" s="27" t="str">
        <f t="shared" si="3"/>
        <v/>
      </c>
      <c r="J24" s="99"/>
      <c r="K24" s="211"/>
      <c r="L24" s="212"/>
      <c r="M24" s="213"/>
      <c r="N24" s="100"/>
      <c r="O24" s="100"/>
      <c r="P24" s="100"/>
      <c r="Q24" s="100"/>
      <c r="R24" s="100"/>
      <c r="S24" s="100"/>
      <c r="T24" s="100"/>
      <c r="U24" s="100"/>
      <c r="V24" s="100"/>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59" t="s">
        <v>2</v>
      </c>
      <c r="BH24" s="75" t="s">
        <v>1111</v>
      </c>
      <c r="BI24" s="103">
        <f>K16+K57</f>
        <v>21</v>
      </c>
      <c r="BJ24" s="71"/>
      <c r="BP24" s="96" t="str">
        <f t="shared" si="2"/>
        <v/>
      </c>
      <c r="BQ24" s="59" t="str">
        <f>IF(BP24="","",COUNTIF(特定市町村確認用!D:D,事業実施条件確認シート!BP25))</f>
        <v/>
      </c>
    </row>
    <row r="25" spans="2:69" x14ac:dyDescent="0.4">
      <c r="B25" s="97">
        <v>9</v>
      </c>
      <c r="C25" s="98"/>
      <c r="D25" s="98"/>
      <c r="E25" s="98"/>
      <c r="F25" s="98"/>
      <c r="G25" s="98"/>
      <c r="H25" s="98"/>
      <c r="I25" s="27" t="str">
        <f t="shared" si="3"/>
        <v/>
      </c>
      <c r="J25" s="99"/>
      <c r="K25" s="211"/>
      <c r="L25" s="212"/>
      <c r="M25" s="213"/>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59" t="s">
        <v>2</v>
      </c>
      <c r="BH25" s="62"/>
      <c r="BI25" s="62"/>
      <c r="BJ25" s="71"/>
      <c r="BP25" s="96" t="str">
        <f t="shared" si="2"/>
        <v/>
      </c>
      <c r="BQ25" s="59" t="str">
        <f>IF(BP25="","",COUNTIF(特定市町村確認用!D:D,事業実施条件確認シート!BP26))</f>
        <v/>
      </c>
    </row>
    <row r="26" spans="2:69" ht="17.25" thickBot="1" x14ac:dyDescent="0.45">
      <c r="B26" s="97">
        <v>10</v>
      </c>
      <c r="C26" s="98"/>
      <c r="D26" s="98"/>
      <c r="E26" s="98"/>
      <c r="F26" s="98"/>
      <c r="G26" s="98"/>
      <c r="H26" s="98"/>
      <c r="I26" s="27" t="str">
        <f t="shared" si="3"/>
        <v/>
      </c>
      <c r="J26" s="99"/>
      <c r="K26" s="211"/>
      <c r="L26" s="212"/>
      <c r="M26" s="213"/>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59" t="s">
        <v>2</v>
      </c>
      <c r="BH26" s="71" t="s">
        <v>261</v>
      </c>
      <c r="BI26" s="71"/>
      <c r="BP26" s="96" t="str">
        <f t="shared" si="2"/>
        <v/>
      </c>
      <c r="BQ26" s="59" t="str">
        <f>IF(BP26="","",COUNTIF(特定市町村確認用!D:D,事業実施条件確認シート!BP27))</f>
        <v/>
      </c>
    </row>
    <row r="27" spans="2:69" ht="17.25" thickBot="1" x14ac:dyDescent="0.45">
      <c r="B27" s="97">
        <v>11</v>
      </c>
      <c r="C27" s="98"/>
      <c r="D27" s="98"/>
      <c r="E27" s="98"/>
      <c r="F27" s="98"/>
      <c r="G27" s="98"/>
      <c r="H27" s="98"/>
      <c r="I27" s="27" t="str">
        <f t="shared" si="3"/>
        <v/>
      </c>
      <c r="J27" s="99"/>
      <c r="K27" s="211"/>
      <c r="L27" s="212"/>
      <c r="M27" s="213"/>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59" t="s">
        <v>2</v>
      </c>
      <c r="BH27" s="75" t="s">
        <v>265</v>
      </c>
      <c r="BI27" s="103">
        <f>COUNTIF($BI$31,"&gt;0")+COUNTIF($BI$33:$BI$37,"&gt;0")</f>
        <v>3</v>
      </c>
      <c r="BJ27" s="71" t="str">
        <f>IF(BI27&gt;=3,"OK","NG")</f>
        <v>OK</v>
      </c>
      <c r="BP27" s="96" t="str">
        <f t="shared" si="2"/>
        <v/>
      </c>
      <c r="BQ27" s="59" t="str">
        <f>IF(BP27="","",COUNTIF(特定市町村確認用!D:D,事業実施条件確認シート!BP28))</f>
        <v/>
      </c>
    </row>
    <row r="28" spans="2:69" x14ac:dyDescent="0.4">
      <c r="B28" s="97">
        <v>12</v>
      </c>
      <c r="C28" s="98"/>
      <c r="D28" s="98"/>
      <c r="E28" s="98"/>
      <c r="F28" s="98"/>
      <c r="G28" s="98"/>
      <c r="H28" s="98"/>
      <c r="I28" s="27" t="str">
        <f t="shared" si="3"/>
        <v/>
      </c>
      <c r="J28" s="99"/>
      <c r="K28" s="211"/>
      <c r="L28" s="212"/>
      <c r="M28" s="213"/>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59" t="s">
        <v>2</v>
      </c>
      <c r="BH28" s="71"/>
      <c r="BI28" s="104"/>
      <c r="BK28" s="105"/>
      <c r="BP28" s="96" t="str">
        <f t="shared" si="2"/>
        <v/>
      </c>
      <c r="BQ28" s="59" t="str">
        <f>IF(BP28="","",COUNTIF(特定市町村確認用!D:D,事業実施条件確認シート!BP29))</f>
        <v/>
      </c>
    </row>
    <row r="29" spans="2:69" ht="17.25" thickBot="1" x14ac:dyDescent="0.45">
      <c r="B29" s="97">
        <v>13</v>
      </c>
      <c r="C29" s="98"/>
      <c r="D29" s="98"/>
      <c r="E29" s="98"/>
      <c r="F29" s="98"/>
      <c r="G29" s="98"/>
      <c r="H29" s="98"/>
      <c r="I29" s="27" t="str">
        <f t="shared" si="3"/>
        <v/>
      </c>
      <c r="J29" s="99"/>
      <c r="K29" s="211"/>
      <c r="L29" s="212"/>
      <c r="M29" s="213"/>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59" t="s">
        <v>2</v>
      </c>
      <c r="BH29" s="62"/>
      <c r="BI29" s="62" t="s">
        <v>264</v>
      </c>
      <c r="BJ29" s="62" t="s">
        <v>262</v>
      </c>
      <c r="BK29" s="105"/>
      <c r="BP29" s="96" t="str">
        <f t="shared" si="2"/>
        <v/>
      </c>
      <c r="BQ29" s="59" t="str">
        <f>IF(BP29="","",COUNTIF(特定市町村確認用!D:D,事業実施条件確認シート!BP30))</f>
        <v/>
      </c>
    </row>
    <row r="30" spans="2:69" ht="17.25" thickBot="1" x14ac:dyDescent="0.45">
      <c r="B30" s="97">
        <v>14</v>
      </c>
      <c r="C30" s="98"/>
      <c r="D30" s="98"/>
      <c r="E30" s="98"/>
      <c r="F30" s="98"/>
      <c r="G30" s="98"/>
      <c r="H30" s="98"/>
      <c r="I30" s="27" t="str">
        <f t="shared" si="3"/>
        <v/>
      </c>
      <c r="J30" s="99"/>
      <c r="K30" s="211"/>
      <c r="L30" s="212"/>
      <c r="M30" s="213"/>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59" t="s">
        <v>2</v>
      </c>
      <c r="BH30" s="106" t="s">
        <v>79</v>
      </c>
      <c r="BI30" s="107">
        <f>AI$16+AI$57+AI$98+AI$139</f>
        <v>15</v>
      </c>
      <c r="BJ30" s="107">
        <f>AJ$16+AJ$57+AJ$98+AJ$139</f>
        <v>0</v>
      </c>
      <c r="BK30" s="105"/>
      <c r="BP30" s="96" t="str">
        <f t="shared" si="2"/>
        <v/>
      </c>
      <c r="BQ30" s="59" t="str">
        <f>IF(BP30="","",COUNTIF(特定市町村確認用!D:D,事業実施条件確認シート!BP31))</f>
        <v/>
      </c>
    </row>
    <row r="31" spans="2:69" ht="17.25" thickBot="1" x14ac:dyDescent="0.45">
      <c r="B31" s="97">
        <v>15</v>
      </c>
      <c r="C31" s="98"/>
      <c r="D31" s="98"/>
      <c r="E31" s="98"/>
      <c r="F31" s="98"/>
      <c r="G31" s="98"/>
      <c r="H31" s="98"/>
      <c r="I31" s="27" t="str">
        <f t="shared" si="3"/>
        <v/>
      </c>
      <c r="J31" s="99"/>
      <c r="K31" s="211"/>
      <c r="L31" s="212"/>
      <c r="M31" s="213"/>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59" t="s">
        <v>2</v>
      </c>
      <c r="BH31" s="106" t="s">
        <v>80</v>
      </c>
      <c r="BI31" s="107">
        <f>AK$16+AK$57+AK$98+AK$139</f>
        <v>2</v>
      </c>
      <c r="BJ31" s="107">
        <f>AL$16+AL$57+AL$98+AL$139</f>
        <v>0</v>
      </c>
      <c r="BK31" s="105"/>
      <c r="BP31" s="96" t="str">
        <f t="shared" si="2"/>
        <v/>
      </c>
      <c r="BQ31" s="59" t="str">
        <f>IF(BP31="","",COUNTIF(特定市町村確認用!D:D,事業実施条件確認シート!BP32))</f>
        <v/>
      </c>
    </row>
    <row r="32" spans="2:69" ht="17.25" thickBot="1" x14ac:dyDescent="0.45">
      <c r="B32" s="97">
        <v>16</v>
      </c>
      <c r="C32" s="98"/>
      <c r="D32" s="98"/>
      <c r="E32" s="98"/>
      <c r="F32" s="98"/>
      <c r="G32" s="98"/>
      <c r="H32" s="98"/>
      <c r="I32" s="27" t="str">
        <f t="shared" si="3"/>
        <v/>
      </c>
      <c r="J32" s="99"/>
      <c r="K32" s="211"/>
      <c r="L32" s="212"/>
      <c r="M32" s="213"/>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59" t="s">
        <v>2</v>
      </c>
      <c r="BH32" s="106" t="s">
        <v>91</v>
      </c>
      <c r="BI32" s="107">
        <f>AM$16+AM$57+AM$98+AM$139</f>
        <v>0</v>
      </c>
      <c r="BJ32" s="107">
        <f>AN$16+AN$57+AN$98+AN$139</f>
        <v>0</v>
      </c>
      <c r="BK32" s="105"/>
      <c r="BP32" s="96" t="str">
        <f t="shared" si="2"/>
        <v/>
      </c>
      <c r="BQ32" s="59" t="str">
        <f>IF(BP32="","",COUNTIF(特定市町村確認用!D:D,事業実施条件確認シート!BP33))</f>
        <v/>
      </c>
    </row>
    <row r="33" spans="2:69" ht="17.25" thickBot="1" x14ac:dyDescent="0.45">
      <c r="B33" s="97">
        <v>17</v>
      </c>
      <c r="C33" s="206" t="s">
        <v>1084</v>
      </c>
      <c r="D33" s="206" t="s">
        <v>227</v>
      </c>
      <c r="E33" s="206" t="s">
        <v>150</v>
      </c>
      <c r="F33" s="206" t="s">
        <v>114</v>
      </c>
      <c r="G33" s="206" t="s">
        <v>187</v>
      </c>
      <c r="H33" s="206" t="s">
        <v>1085</v>
      </c>
      <c r="I33" s="33" t="str">
        <f t="shared" si="3"/>
        <v/>
      </c>
      <c r="J33" s="207"/>
      <c r="K33" s="211"/>
      <c r="L33" s="212"/>
      <c r="M33" s="213"/>
      <c r="N33" s="100"/>
      <c r="O33" s="206"/>
      <c r="P33" s="206"/>
      <c r="Q33" s="206"/>
      <c r="R33" s="206">
        <v>2</v>
      </c>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100"/>
      <c r="AU33" s="100"/>
      <c r="AV33" s="100"/>
      <c r="AW33" s="100"/>
      <c r="AX33" s="100"/>
      <c r="AY33" s="100"/>
      <c r="AZ33" s="100"/>
      <c r="BA33" s="100"/>
      <c r="BB33" s="100"/>
      <c r="BC33" s="100"/>
      <c r="BD33" s="100"/>
      <c r="BE33" s="100"/>
      <c r="BF33" s="100"/>
      <c r="BG33" s="59" t="s">
        <v>2</v>
      </c>
      <c r="BH33" s="106" t="s">
        <v>81</v>
      </c>
      <c r="BI33" s="107">
        <f>AO$16+AO$57+AO$98+AO$139</f>
        <v>1</v>
      </c>
      <c r="BJ33" s="107">
        <f>AP$16+AP$57+AP$98+AP$139</f>
        <v>0</v>
      </c>
      <c r="BK33" s="105"/>
      <c r="BP33" s="96" t="str">
        <f t="shared" si="2"/>
        <v>東京都千代田区</v>
      </c>
      <c r="BQ33" s="59">
        <f>IF(BP33="","",COUNTIF(特定市町村確認用!D:D,事業実施条件確認シート!BP34))</f>
        <v>1047816</v>
      </c>
    </row>
    <row r="34" spans="2:69" ht="17.25" thickBot="1" x14ac:dyDescent="0.45">
      <c r="B34" s="97">
        <v>18</v>
      </c>
      <c r="C34" s="98"/>
      <c r="D34" s="98"/>
      <c r="E34" s="98"/>
      <c r="F34" s="98"/>
      <c r="G34" s="98"/>
      <c r="H34" s="98"/>
      <c r="I34" s="27" t="str">
        <f t="shared" si="3"/>
        <v/>
      </c>
      <c r="J34" s="99"/>
      <c r="K34" s="211"/>
      <c r="L34" s="212"/>
      <c r="M34" s="213"/>
      <c r="N34" s="100"/>
      <c r="O34" s="100"/>
      <c r="P34" s="100"/>
      <c r="Q34" s="100"/>
      <c r="R34" s="206"/>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59" t="s">
        <v>2</v>
      </c>
      <c r="BH34" s="106" t="s">
        <v>4</v>
      </c>
      <c r="BI34" s="107">
        <f>AQ$16+AQ$57+AQ$98+AQ$139</f>
        <v>0</v>
      </c>
      <c r="BJ34" s="107">
        <f>AR$16+AR$57+AR$98+AR$139</f>
        <v>0</v>
      </c>
      <c r="BK34" s="105"/>
      <c r="BP34" s="96" t="str">
        <f t="shared" si="2"/>
        <v/>
      </c>
      <c r="BQ34" s="59" t="str">
        <f>IF(BP34="","",COUNTIF(特定市町村確認用!D:D,事業実施条件確認シート!BP35))</f>
        <v/>
      </c>
    </row>
    <row r="35" spans="2:69" ht="17.25" thickBot="1" x14ac:dyDescent="0.45">
      <c r="B35" s="97">
        <v>19</v>
      </c>
      <c r="C35" s="98"/>
      <c r="D35" s="98"/>
      <c r="E35" s="98"/>
      <c r="F35" s="98"/>
      <c r="G35" s="98"/>
      <c r="H35" s="98"/>
      <c r="I35" s="27" t="str">
        <f t="shared" si="3"/>
        <v/>
      </c>
      <c r="J35" s="99"/>
      <c r="K35" s="211"/>
      <c r="L35" s="212"/>
      <c r="M35" s="213"/>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59" t="s">
        <v>2</v>
      </c>
      <c r="BH35" s="106" t="s">
        <v>82</v>
      </c>
      <c r="BI35" s="107">
        <f>AS$16+AS$57+AS$98+AS$139</f>
        <v>1</v>
      </c>
      <c r="BJ35" s="107">
        <f>AT$16+AT$57+AT$98+AT$139</f>
        <v>0</v>
      </c>
      <c r="BK35" s="105"/>
      <c r="BP35" s="96" t="str">
        <f t="shared" si="2"/>
        <v/>
      </c>
      <c r="BQ35" s="59" t="str">
        <f>IF(BP35="","",COUNTIF(特定市町村確認用!D:D,事業実施条件確認シート!BP36))</f>
        <v/>
      </c>
    </row>
    <row r="36" spans="2:69" ht="17.25" customHeight="1" thickBot="1" x14ac:dyDescent="0.45">
      <c r="B36" s="97">
        <v>20</v>
      </c>
      <c r="C36" s="98"/>
      <c r="D36" s="98"/>
      <c r="E36" s="98"/>
      <c r="F36" s="98"/>
      <c r="G36" s="98"/>
      <c r="H36" s="98"/>
      <c r="I36" s="27" t="str">
        <f t="shared" si="3"/>
        <v/>
      </c>
      <c r="J36" s="99"/>
      <c r="K36" s="211"/>
      <c r="L36" s="212"/>
      <c r="M36" s="213"/>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59" t="s">
        <v>2</v>
      </c>
      <c r="BH36" s="106" t="s">
        <v>92</v>
      </c>
      <c r="BI36" s="107">
        <f>AU$16+AU$57+AU$98+AU$139</f>
        <v>0</v>
      </c>
      <c r="BJ36" s="107">
        <f>AV$16+AV$57+AV$98+AV$139</f>
        <v>0</v>
      </c>
      <c r="BK36" s="105"/>
      <c r="BP36" s="96" t="str">
        <f t="shared" si="2"/>
        <v/>
      </c>
      <c r="BQ36" s="59" t="str">
        <f>IF(BP36="","",COUNTIF(特定市町村確認用!D:D,事業実施条件確認シート!BP37))</f>
        <v/>
      </c>
    </row>
    <row r="37" spans="2:69" ht="17.25" thickBot="1" x14ac:dyDescent="0.45">
      <c r="B37" s="97">
        <v>21</v>
      </c>
      <c r="C37" s="98"/>
      <c r="D37" s="98"/>
      <c r="E37" s="98"/>
      <c r="F37" s="98"/>
      <c r="G37" s="98"/>
      <c r="H37" s="98"/>
      <c r="I37" s="27" t="str">
        <f t="shared" si="3"/>
        <v/>
      </c>
      <c r="J37" s="99"/>
      <c r="K37" s="211"/>
      <c r="L37" s="212"/>
      <c r="M37" s="213"/>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59" t="s">
        <v>2</v>
      </c>
      <c r="BH37" s="106" t="s">
        <v>93</v>
      </c>
      <c r="BI37" s="107">
        <f>AW$16+AW$57+AW$98+AW$139</f>
        <v>0</v>
      </c>
      <c r="BJ37" s="107">
        <f>AX$16+AX$57+AX$98+AX$139</f>
        <v>0</v>
      </c>
      <c r="BK37" s="105"/>
      <c r="BP37" s="96" t="str">
        <f t="shared" si="2"/>
        <v/>
      </c>
      <c r="BQ37" s="59" t="str">
        <f>IF(BP37="","",COUNTIF(特定市町村確認用!D:D,事業実施条件確認シート!BP38))</f>
        <v/>
      </c>
    </row>
    <row r="38" spans="2:69" ht="17.25" thickBot="1" x14ac:dyDescent="0.45">
      <c r="B38" s="97">
        <v>22</v>
      </c>
      <c r="C38" s="98"/>
      <c r="D38" s="98"/>
      <c r="E38" s="98"/>
      <c r="F38" s="98"/>
      <c r="G38" s="98"/>
      <c r="H38" s="98"/>
      <c r="I38" s="27" t="str">
        <f t="shared" si="3"/>
        <v/>
      </c>
      <c r="J38" s="99"/>
      <c r="K38" s="211"/>
      <c r="L38" s="212"/>
      <c r="M38" s="213"/>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59" t="s">
        <v>2</v>
      </c>
      <c r="BH38" s="106" t="s">
        <v>94</v>
      </c>
      <c r="BI38" s="107">
        <f>AY$16+AY$57+AY$98+AY$139</f>
        <v>0</v>
      </c>
      <c r="BJ38" s="107">
        <f>AZ$16+AZ$57+AZ$98+AZ$139</f>
        <v>0</v>
      </c>
      <c r="BK38" s="105"/>
      <c r="BP38" s="96" t="str">
        <f t="shared" si="2"/>
        <v/>
      </c>
      <c r="BQ38" s="59" t="str">
        <f>IF(BP38="","",COUNTIF(特定市町村確認用!D:D,事業実施条件確認シート!BP39))</f>
        <v/>
      </c>
    </row>
    <row r="39" spans="2:69" ht="17.25" thickBot="1" x14ac:dyDescent="0.45">
      <c r="B39" s="97">
        <v>23</v>
      </c>
      <c r="C39" s="98"/>
      <c r="D39" s="98"/>
      <c r="E39" s="98"/>
      <c r="F39" s="98"/>
      <c r="G39" s="98"/>
      <c r="H39" s="98"/>
      <c r="I39" s="27" t="str">
        <f t="shared" si="3"/>
        <v/>
      </c>
      <c r="J39" s="99"/>
      <c r="K39" s="211"/>
      <c r="L39" s="212"/>
      <c r="M39" s="213"/>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59" t="s">
        <v>2</v>
      </c>
      <c r="BH39" s="106" t="s">
        <v>95</v>
      </c>
      <c r="BI39" s="107">
        <f>BA$16+BA$57+BA$98+BA$139</f>
        <v>0</v>
      </c>
      <c r="BJ39" s="107">
        <f>BB$16+BB$57+BB$98+BB$139</f>
        <v>0</v>
      </c>
      <c r="BK39" s="105"/>
      <c r="BP39" s="96" t="str">
        <f t="shared" si="2"/>
        <v/>
      </c>
      <c r="BQ39" s="59" t="str">
        <f>IF(BP39="","",COUNTIF(特定市町村確認用!D:D,事業実施条件確認シート!BP40))</f>
        <v/>
      </c>
    </row>
    <row r="40" spans="2:69" ht="17.25" thickBot="1" x14ac:dyDescent="0.45">
      <c r="B40" s="97">
        <v>24</v>
      </c>
      <c r="C40" s="98"/>
      <c r="D40" s="98"/>
      <c r="E40" s="98"/>
      <c r="F40" s="98"/>
      <c r="G40" s="98"/>
      <c r="H40" s="98"/>
      <c r="I40" s="27" t="str">
        <f t="shared" si="3"/>
        <v/>
      </c>
      <c r="J40" s="99"/>
      <c r="K40" s="211"/>
      <c r="L40" s="212"/>
      <c r="M40" s="213"/>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59" t="s">
        <v>2</v>
      </c>
      <c r="BH40" s="106" t="s">
        <v>96</v>
      </c>
      <c r="BI40" s="107">
        <f>BC$16+BC$57+BC$98+BC$139</f>
        <v>0</v>
      </c>
      <c r="BJ40" s="107">
        <f>BD$16+BD$57+BD$98+BD$139</f>
        <v>0</v>
      </c>
      <c r="BP40" s="96" t="str">
        <f t="shared" si="2"/>
        <v/>
      </c>
      <c r="BQ40" s="59" t="str">
        <f>IF(BP40="","",COUNTIF(特定市町村確認用!D:D,事業実施条件確認シート!BP41))</f>
        <v/>
      </c>
    </row>
    <row r="41" spans="2:69" ht="17.25" thickBot="1" x14ac:dyDescent="0.45">
      <c r="B41" s="97">
        <v>25</v>
      </c>
      <c r="C41" s="98"/>
      <c r="D41" s="98"/>
      <c r="E41" s="98"/>
      <c r="F41" s="98"/>
      <c r="G41" s="98"/>
      <c r="H41" s="98"/>
      <c r="I41" s="27" t="str">
        <f t="shared" si="3"/>
        <v/>
      </c>
      <c r="J41" s="99"/>
      <c r="K41" s="211"/>
      <c r="L41" s="212"/>
      <c r="M41" s="213"/>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59" t="s">
        <v>2</v>
      </c>
      <c r="BH41" s="106" t="s">
        <v>97</v>
      </c>
      <c r="BI41" s="107">
        <f>BE$16+BE$57+BE$98+BE$139</f>
        <v>0</v>
      </c>
      <c r="BJ41" s="107">
        <f>BF$16+BF$57+BF$98+BF$139</f>
        <v>0</v>
      </c>
      <c r="BP41" s="96" t="str">
        <f t="shared" si="2"/>
        <v/>
      </c>
      <c r="BQ41" s="59" t="str">
        <f>IF(BP41="","",COUNTIF(特定市町村確認用!D:D,事業実施条件確認シート!BP42))</f>
        <v/>
      </c>
    </row>
    <row r="42" spans="2:69" x14ac:dyDescent="0.4">
      <c r="B42" s="97">
        <v>26</v>
      </c>
      <c r="C42" s="98"/>
      <c r="D42" s="98"/>
      <c r="E42" s="98"/>
      <c r="F42" s="98"/>
      <c r="G42" s="98"/>
      <c r="H42" s="98"/>
      <c r="I42" s="27" t="str">
        <f t="shared" si="3"/>
        <v/>
      </c>
      <c r="J42" s="99"/>
      <c r="K42" s="211"/>
      <c r="L42" s="212"/>
      <c r="M42" s="213"/>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59" t="s">
        <v>2</v>
      </c>
      <c r="BH42" s="62"/>
      <c r="BI42" s="62"/>
      <c r="BP42" s="96" t="str">
        <f t="shared" si="2"/>
        <v/>
      </c>
      <c r="BQ42" s="59" t="str">
        <f>IF(BP42="","",COUNTIF(特定市町村確認用!D:D,事業実施条件確認シート!BP43))</f>
        <v/>
      </c>
    </row>
    <row r="43" spans="2:69" x14ac:dyDescent="0.4">
      <c r="B43" s="97">
        <v>27</v>
      </c>
      <c r="C43" s="98"/>
      <c r="D43" s="98"/>
      <c r="E43" s="98"/>
      <c r="F43" s="98"/>
      <c r="G43" s="98"/>
      <c r="H43" s="98"/>
      <c r="I43" s="27" t="str">
        <f t="shared" si="3"/>
        <v/>
      </c>
      <c r="J43" s="99"/>
      <c r="K43" s="211"/>
      <c r="L43" s="212"/>
      <c r="M43" s="213"/>
      <c r="N43" s="100"/>
      <c r="O43" s="100"/>
      <c r="P43" s="100"/>
      <c r="Q43" s="100"/>
      <c r="R43" s="100"/>
      <c r="S43" s="100"/>
      <c r="T43" s="100"/>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c r="AZ43" s="100"/>
      <c r="BA43" s="100"/>
      <c r="BB43" s="100"/>
      <c r="BC43" s="100"/>
      <c r="BD43" s="100"/>
      <c r="BE43" s="100"/>
      <c r="BF43" s="100"/>
      <c r="BG43" s="59" t="s">
        <v>2</v>
      </c>
      <c r="BH43" s="62"/>
      <c r="BI43" s="62"/>
      <c r="BP43" s="96" t="str">
        <f t="shared" si="2"/>
        <v/>
      </c>
      <c r="BQ43" s="59" t="str">
        <f>IF(BP43="","",COUNTIF(特定市町村確認用!D:D,事業実施条件確認シート!BP44))</f>
        <v/>
      </c>
    </row>
    <row r="44" spans="2:69" x14ac:dyDescent="0.4">
      <c r="B44" s="97">
        <v>28</v>
      </c>
      <c r="C44" s="98"/>
      <c r="D44" s="98"/>
      <c r="E44" s="98"/>
      <c r="F44" s="98"/>
      <c r="G44" s="98"/>
      <c r="H44" s="98"/>
      <c r="I44" s="27" t="str">
        <f t="shared" si="3"/>
        <v/>
      </c>
      <c r="J44" s="99"/>
      <c r="K44" s="211"/>
      <c r="L44" s="212"/>
      <c r="M44" s="213"/>
      <c r="N44" s="100"/>
      <c r="O44" s="100"/>
      <c r="P44" s="100"/>
      <c r="Q44" s="100"/>
      <c r="R44" s="100"/>
      <c r="S44" s="100"/>
      <c r="T44" s="100"/>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c r="AZ44" s="100"/>
      <c r="BA44" s="100"/>
      <c r="BB44" s="100"/>
      <c r="BC44" s="100"/>
      <c r="BD44" s="100"/>
      <c r="BE44" s="100"/>
      <c r="BF44" s="100"/>
      <c r="BG44" s="59" t="s">
        <v>2</v>
      </c>
      <c r="BH44" s="62"/>
      <c r="BI44" s="62"/>
      <c r="BP44" s="96" t="str">
        <f t="shared" si="2"/>
        <v/>
      </c>
      <c r="BQ44" s="59" t="str">
        <f>IF(BP44="","",COUNTIF(特定市町村確認用!D:D,事業実施条件確認シート!BP45))</f>
        <v/>
      </c>
    </row>
    <row r="45" spans="2:69" x14ac:dyDescent="0.4">
      <c r="B45" s="97">
        <v>29</v>
      </c>
      <c r="C45" s="98"/>
      <c r="D45" s="98"/>
      <c r="E45" s="98"/>
      <c r="F45" s="98"/>
      <c r="G45" s="98"/>
      <c r="H45" s="98"/>
      <c r="I45" s="27" t="str">
        <f t="shared" si="3"/>
        <v/>
      </c>
      <c r="J45" s="99"/>
      <c r="K45" s="211"/>
      <c r="L45" s="212"/>
      <c r="M45" s="213"/>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59" t="s">
        <v>2</v>
      </c>
      <c r="BH45" s="62"/>
      <c r="BI45" s="62"/>
      <c r="BP45" s="96" t="str">
        <f t="shared" si="2"/>
        <v/>
      </c>
      <c r="BQ45" s="59" t="str">
        <f>IF(BP45="","",COUNTIF(特定市町村確認用!D:D,事業実施条件確認シート!BP46))</f>
        <v/>
      </c>
    </row>
    <row r="46" spans="2:69" x14ac:dyDescent="0.4">
      <c r="B46" s="97">
        <v>30</v>
      </c>
      <c r="C46" s="98"/>
      <c r="D46" s="98"/>
      <c r="E46" s="98"/>
      <c r="F46" s="98"/>
      <c r="G46" s="98"/>
      <c r="H46" s="98"/>
      <c r="I46" s="27" t="str">
        <f t="shared" si="3"/>
        <v/>
      </c>
      <c r="J46" s="99"/>
      <c r="K46" s="211"/>
      <c r="L46" s="212"/>
      <c r="M46" s="213"/>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59" t="s">
        <v>2</v>
      </c>
      <c r="BH46" s="62"/>
      <c r="BI46" s="62"/>
      <c r="BP46" s="96" t="str">
        <f t="shared" si="2"/>
        <v/>
      </c>
      <c r="BQ46" s="59" t="str">
        <f>IF(BP46="","",COUNTIF(特定市町村確認用!D:D,事業実施条件確認シート!BP47))</f>
        <v/>
      </c>
    </row>
    <row r="47" spans="2:69" x14ac:dyDescent="0.4">
      <c r="B47" s="97">
        <v>31</v>
      </c>
      <c r="C47" s="98"/>
      <c r="D47" s="98"/>
      <c r="E47" s="98"/>
      <c r="F47" s="98"/>
      <c r="G47" s="98"/>
      <c r="H47" s="98"/>
      <c r="I47" s="27" t="str">
        <f t="shared" si="3"/>
        <v/>
      </c>
      <c r="J47" s="99"/>
      <c r="K47" s="211"/>
      <c r="L47" s="212"/>
      <c r="M47" s="213"/>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59" t="s">
        <v>2</v>
      </c>
      <c r="BH47" s="62"/>
      <c r="BI47" s="62"/>
      <c r="BP47" s="96" t="str">
        <f t="shared" si="2"/>
        <v/>
      </c>
      <c r="BQ47" s="59" t="str">
        <f>IF(BP47="","",COUNTIF(特定市町村確認用!D:D,事業実施条件確認シート!BP48))</f>
        <v/>
      </c>
    </row>
    <row r="48" spans="2:69" x14ac:dyDescent="0.4">
      <c r="B48" s="97">
        <v>32</v>
      </c>
      <c r="C48" s="98"/>
      <c r="D48" s="98"/>
      <c r="E48" s="98"/>
      <c r="F48" s="98"/>
      <c r="G48" s="98"/>
      <c r="H48" s="98"/>
      <c r="I48" s="27" t="str">
        <f t="shared" si="3"/>
        <v/>
      </c>
      <c r="J48" s="99"/>
      <c r="K48" s="211"/>
      <c r="L48" s="212"/>
      <c r="M48" s="213"/>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c r="AZ48" s="100"/>
      <c r="BA48" s="100"/>
      <c r="BB48" s="100"/>
      <c r="BC48" s="100"/>
      <c r="BD48" s="100"/>
      <c r="BE48" s="100"/>
      <c r="BF48" s="100"/>
      <c r="BG48" s="59" t="s">
        <v>2</v>
      </c>
      <c r="BH48" s="62"/>
      <c r="BI48" s="62"/>
      <c r="BP48" s="96" t="str">
        <f t="shared" si="2"/>
        <v/>
      </c>
      <c r="BQ48" s="59" t="str">
        <f>IF(BP48="","",COUNTIF(特定市町村確認用!D:D,事業実施条件確認シート!BP49))</f>
        <v/>
      </c>
    </row>
    <row r="49" spans="2:69" x14ac:dyDescent="0.4">
      <c r="B49" s="97">
        <v>33</v>
      </c>
      <c r="C49" s="98"/>
      <c r="D49" s="98"/>
      <c r="E49" s="98"/>
      <c r="F49" s="98"/>
      <c r="G49" s="98"/>
      <c r="H49" s="98"/>
      <c r="I49" s="27" t="str">
        <f t="shared" si="3"/>
        <v/>
      </c>
      <c r="J49" s="99"/>
      <c r="K49" s="211"/>
      <c r="L49" s="212"/>
      <c r="M49" s="213"/>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00"/>
      <c r="AN49" s="100"/>
      <c r="AO49" s="100"/>
      <c r="AP49" s="100"/>
      <c r="AQ49" s="100"/>
      <c r="AR49" s="100"/>
      <c r="AS49" s="100"/>
      <c r="AT49" s="100"/>
      <c r="AU49" s="100"/>
      <c r="AV49" s="100"/>
      <c r="AW49" s="100"/>
      <c r="AX49" s="100"/>
      <c r="AY49" s="100"/>
      <c r="AZ49" s="100"/>
      <c r="BA49" s="100"/>
      <c r="BB49" s="100"/>
      <c r="BC49" s="100"/>
      <c r="BD49" s="100"/>
      <c r="BE49" s="100"/>
      <c r="BF49" s="100"/>
      <c r="BG49" s="59" t="s">
        <v>2</v>
      </c>
      <c r="BH49" s="62"/>
      <c r="BI49" s="62"/>
      <c r="BP49" s="96" t="str">
        <f t="shared" si="2"/>
        <v/>
      </c>
      <c r="BQ49" s="59" t="str">
        <f>IF(BP49="","",COUNTIF(特定市町村確認用!D:D,事業実施条件確認シート!BP50))</f>
        <v/>
      </c>
    </row>
    <row r="50" spans="2:69" x14ac:dyDescent="0.4">
      <c r="B50" s="97">
        <v>34</v>
      </c>
      <c r="C50" s="98"/>
      <c r="D50" s="98"/>
      <c r="E50" s="98"/>
      <c r="F50" s="98"/>
      <c r="G50" s="98"/>
      <c r="H50" s="98"/>
      <c r="I50" s="27" t="str">
        <f t="shared" si="3"/>
        <v/>
      </c>
      <c r="J50" s="99"/>
      <c r="K50" s="211"/>
      <c r="L50" s="212"/>
      <c r="M50" s="213"/>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00"/>
      <c r="AN50" s="100"/>
      <c r="AO50" s="100"/>
      <c r="AP50" s="100"/>
      <c r="AQ50" s="100"/>
      <c r="AR50" s="100"/>
      <c r="AS50" s="100"/>
      <c r="AT50" s="100"/>
      <c r="AU50" s="100"/>
      <c r="AV50" s="100"/>
      <c r="AW50" s="100"/>
      <c r="AX50" s="100"/>
      <c r="AY50" s="100"/>
      <c r="AZ50" s="100"/>
      <c r="BA50" s="100"/>
      <c r="BB50" s="100"/>
      <c r="BC50" s="100"/>
      <c r="BD50" s="100"/>
      <c r="BE50" s="100"/>
      <c r="BF50" s="100"/>
      <c r="BG50" s="59" t="s">
        <v>2</v>
      </c>
      <c r="BH50" s="62"/>
      <c r="BI50" s="62"/>
      <c r="BP50" s="96" t="str">
        <f t="shared" si="2"/>
        <v/>
      </c>
      <c r="BQ50" s="59" t="str">
        <f>IF(BP50="","",COUNTIF(特定市町村確認用!D:D,事業実施条件確認シート!BP51))</f>
        <v/>
      </c>
    </row>
    <row r="51" spans="2:69" x14ac:dyDescent="0.4">
      <c r="B51" s="97">
        <v>35</v>
      </c>
      <c r="C51" s="98"/>
      <c r="D51" s="98"/>
      <c r="E51" s="98"/>
      <c r="F51" s="98"/>
      <c r="G51" s="98"/>
      <c r="H51" s="98"/>
      <c r="I51" s="27" t="str">
        <f t="shared" si="3"/>
        <v/>
      </c>
      <c r="J51" s="99"/>
      <c r="K51" s="211"/>
      <c r="L51" s="212"/>
      <c r="M51" s="213"/>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0"/>
      <c r="AZ51" s="100"/>
      <c r="BA51" s="100"/>
      <c r="BB51" s="100"/>
      <c r="BC51" s="100"/>
      <c r="BD51" s="100"/>
      <c r="BE51" s="100"/>
      <c r="BF51" s="100"/>
      <c r="BG51" s="59" t="s">
        <v>2</v>
      </c>
      <c r="BH51" s="62"/>
      <c r="BI51" s="62"/>
      <c r="BP51" s="96" t="str">
        <f t="shared" si="2"/>
        <v/>
      </c>
      <c r="BQ51" s="59" t="str">
        <f>IF(BP51="","",COUNTIF(特定市町村確認用!D:D,事業実施条件確認シート!BP52))</f>
        <v/>
      </c>
    </row>
    <row r="52" spans="2:69" x14ac:dyDescent="0.4">
      <c r="B52" s="97">
        <v>36</v>
      </c>
      <c r="C52" s="98"/>
      <c r="D52" s="98"/>
      <c r="E52" s="98"/>
      <c r="F52" s="98"/>
      <c r="G52" s="98"/>
      <c r="H52" s="98"/>
      <c r="I52" s="27" t="str">
        <f t="shared" si="3"/>
        <v/>
      </c>
      <c r="J52" s="99"/>
      <c r="K52" s="211"/>
      <c r="L52" s="212"/>
      <c r="M52" s="213"/>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c r="BE52" s="100"/>
      <c r="BF52" s="100"/>
      <c r="BG52" s="59" t="s">
        <v>2</v>
      </c>
      <c r="BH52" s="62"/>
      <c r="BI52" s="62"/>
      <c r="BP52" s="96" t="str">
        <f t="shared" si="2"/>
        <v/>
      </c>
      <c r="BQ52" s="59" t="str">
        <f>IF(BP52="","",COUNTIF(特定市町村確認用!D:D,事業実施条件確認シート!BP53))</f>
        <v/>
      </c>
    </row>
    <row r="53" spans="2:69" x14ac:dyDescent="0.4">
      <c r="B53" s="97">
        <v>37</v>
      </c>
      <c r="C53" s="98"/>
      <c r="D53" s="98"/>
      <c r="E53" s="98"/>
      <c r="F53" s="98"/>
      <c r="G53" s="98"/>
      <c r="H53" s="98"/>
      <c r="I53" s="27" t="str">
        <f t="shared" si="3"/>
        <v/>
      </c>
      <c r="J53" s="99"/>
      <c r="K53" s="211"/>
      <c r="L53" s="212"/>
      <c r="M53" s="213"/>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59" t="s">
        <v>2</v>
      </c>
      <c r="BH53" s="62"/>
      <c r="BI53" s="62"/>
      <c r="BP53" s="96" t="str">
        <f t="shared" si="2"/>
        <v/>
      </c>
      <c r="BQ53" s="59" t="str">
        <f>IF(BP53="","",COUNTIF(特定市町村確認用!D:D,事業実施条件確認シート!BP54))</f>
        <v/>
      </c>
    </row>
    <row r="54" spans="2:69" x14ac:dyDescent="0.4">
      <c r="B54" s="97">
        <v>38</v>
      </c>
      <c r="C54" s="98"/>
      <c r="D54" s="98"/>
      <c r="E54" s="98"/>
      <c r="F54" s="98"/>
      <c r="G54" s="98"/>
      <c r="H54" s="98"/>
      <c r="I54" s="27" t="str">
        <f t="shared" si="3"/>
        <v/>
      </c>
      <c r="J54" s="99"/>
      <c r="K54" s="211"/>
      <c r="L54" s="212"/>
      <c r="M54" s="213"/>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0"/>
      <c r="AX54" s="100"/>
      <c r="AY54" s="100"/>
      <c r="AZ54" s="100"/>
      <c r="BA54" s="100"/>
      <c r="BB54" s="100"/>
      <c r="BC54" s="100"/>
      <c r="BD54" s="100"/>
      <c r="BE54" s="100"/>
      <c r="BF54" s="100"/>
      <c r="BG54" s="59" t="s">
        <v>2</v>
      </c>
      <c r="BH54" s="62"/>
      <c r="BI54" s="62"/>
      <c r="BP54" s="96" t="str">
        <f t="shared" si="2"/>
        <v/>
      </c>
      <c r="BQ54" s="59" t="str">
        <f>IF(BP54="","",COUNTIF(特定市町村確認用!D:D,事業実施条件確認シート!BP55))</f>
        <v/>
      </c>
    </row>
    <row r="55" spans="2:69" x14ac:dyDescent="0.4">
      <c r="B55" s="97">
        <v>39</v>
      </c>
      <c r="C55" s="98"/>
      <c r="D55" s="98"/>
      <c r="E55" s="98"/>
      <c r="F55" s="98"/>
      <c r="G55" s="98"/>
      <c r="H55" s="98"/>
      <c r="I55" s="27" t="str">
        <f t="shared" si="3"/>
        <v/>
      </c>
      <c r="J55" s="99"/>
      <c r="K55" s="211"/>
      <c r="L55" s="212"/>
      <c r="M55" s="213"/>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0"/>
      <c r="AZ55" s="100"/>
      <c r="BA55" s="100"/>
      <c r="BB55" s="100"/>
      <c r="BC55" s="100"/>
      <c r="BD55" s="100"/>
      <c r="BE55" s="100"/>
      <c r="BF55" s="100"/>
      <c r="BG55" s="59" t="s">
        <v>2</v>
      </c>
      <c r="BH55" s="62"/>
      <c r="BI55" s="62"/>
      <c r="BP55" s="96" t="str">
        <f t="shared" si="2"/>
        <v/>
      </c>
      <c r="BQ55" s="59" t="str">
        <f>IF(BP55="","",COUNTIF(特定市町村確認用!D:D,事業実施条件確認シート!BP56))</f>
        <v/>
      </c>
    </row>
    <row r="56" spans="2:69" x14ac:dyDescent="0.4">
      <c r="B56" s="97">
        <v>40</v>
      </c>
      <c r="C56" s="98"/>
      <c r="D56" s="98"/>
      <c r="E56" s="98"/>
      <c r="F56" s="98"/>
      <c r="G56" s="98"/>
      <c r="H56" s="98"/>
      <c r="I56" s="27" t="str">
        <f t="shared" si="3"/>
        <v/>
      </c>
      <c r="J56" s="99"/>
      <c r="K56" s="214"/>
      <c r="L56" s="215"/>
      <c r="M56" s="216"/>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59" t="s">
        <v>2</v>
      </c>
      <c r="BH56" s="62"/>
      <c r="BI56" s="62"/>
      <c r="BP56" s="96" t="str">
        <f t="shared" si="2"/>
        <v/>
      </c>
      <c r="BQ56" s="59" t="str">
        <f>IF(BP56="","",COUNTIF(特定市町村確認用!D:D,事業実施条件確認シート!BP57))</f>
        <v/>
      </c>
    </row>
    <row r="57" spans="2:69" s="96" customFormat="1" x14ac:dyDescent="0.4">
      <c r="B57" s="108" t="s">
        <v>327</v>
      </c>
      <c r="C57" s="28"/>
      <c r="D57" s="28" t="s">
        <v>2</v>
      </c>
      <c r="E57" s="28" t="s">
        <v>2</v>
      </c>
      <c r="F57" s="28" t="s">
        <v>2</v>
      </c>
      <c r="G57" s="28" t="s">
        <v>2</v>
      </c>
      <c r="H57" s="28" t="s">
        <v>2</v>
      </c>
      <c r="I57" s="28" t="s">
        <v>2</v>
      </c>
      <c r="J57" s="28" t="s">
        <v>2</v>
      </c>
      <c r="K57" s="86">
        <f>L57+M57</f>
        <v>8</v>
      </c>
      <c r="L57" s="86">
        <f>SUM(O57+Q57+S57+U57+W57+Y57+AA57+AC57+AE57+AG57+AI57+AK57+AM57+AO57+AQ57+AS57+AU57+AW57+AY57+BA57+BC57+BE57)</f>
        <v>8</v>
      </c>
      <c r="M57" s="86">
        <f>SUM(P57+R57+T57+V57+X57+Z57+AB57+AD57+AF57+AH57+AJ57+AL57+AN57+AP57+AR57+AT57+AV57+AX57+AZ57+BB57+BD57+BF57)</f>
        <v>0</v>
      </c>
      <c r="N57" s="37">
        <f>SUM(N58:N97)</f>
        <v>0</v>
      </c>
      <c r="O57" s="86">
        <f>ROUNDDOWN(SUM(O58:O97),0)</f>
        <v>0</v>
      </c>
      <c r="P57" s="86">
        <f t="shared" ref="P57:BF57" si="4">ROUNDDOWN(SUM(P58:P97),0)</f>
        <v>0</v>
      </c>
      <c r="Q57" s="86">
        <f t="shared" si="4"/>
        <v>0</v>
      </c>
      <c r="R57" s="86">
        <f t="shared" si="4"/>
        <v>0</v>
      </c>
      <c r="S57" s="86">
        <f t="shared" si="4"/>
        <v>0</v>
      </c>
      <c r="T57" s="86">
        <f t="shared" si="4"/>
        <v>0</v>
      </c>
      <c r="U57" s="86">
        <f t="shared" si="4"/>
        <v>0</v>
      </c>
      <c r="V57" s="86">
        <f t="shared" si="4"/>
        <v>0</v>
      </c>
      <c r="W57" s="86">
        <f t="shared" si="4"/>
        <v>0</v>
      </c>
      <c r="X57" s="86">
        <f t="shared" si="4"/>
        <v>0</v>
      </c>
      <c r="Y57" s="86">
        <f t="shared" si="4"/>
        <v>0</v>
      </c>
      <c r="Z57" s="86">
        <f t="shared" si="4"/>
        <v>0</v>
      </c>
      <c r="AA57" s="86">
        <f t="shared" si="4"/>
        <v>0</v>
      </c>
      <c r="AB57" s="86">
        <f t="shared" si="4"/>
        <v>0</v>
      </c>
      <c r="AC57" s="86">
        <f t="shared" si="4"/>
        <v>0</v>
      </c>
      <c r="AD57" s="86">
        <f t="shared" si="4"/>
        <v>0</v>
      </c>
      <c r="AE57" s="86">
        <f t="shared" si="4"/>
        <v>0</v>
      </c>
      <c r="AF57" s="86">
        <f t="shared" si="4"/>
        <v>0</v>
      </c>
      <c r="AG57" s="86">
        <f t="shared" si="4"/>
        <v>0</v>
      </c>
      <c r="AH57" s="86">
        <f t="shared" si="4"/>
        <v>0</v>
      </c>
      <c r="AI57" s="86">
        <f t="shared" si="4"/>
        <v>5</v>
      </c>
      <c r="AJ57" s="86">
        <f t="shared" si="4"/>
        <v>0</v>
      </c>
      <c r="AK57" s="86">
        <f t="shared" si="4"/>
        <v>2</v>
      </c>
      <c r="AL57" s="86">
        <f t="shared" si="4"/>
        <v>0</v>
      </c>
      <c r="AM57" s="86">
        <f t="shared" si="4"/>
        <v>0</v>
      </c>
      <c r="AN57" s="86">
        <f t="shared" si="4"/>
        <v>0</v>
      </c>
      <c r="AO57" s="86">
        <f t="shared" si="4"/>
        <v>1</v>
      </c>
      <c r="AP57" s="86">
        <f t="shared" si="4"/>
        <v>0</v>
      </c>
      <c r="AQ57" s="86">
        <f t="shared" si="4"/>
        <v>0</v>
      </c>
      <c r="AR57" s="86">
        <f t="shared" si="4"/>
        <v>0</v>
      </c>
      <c r="AS57" s="86">
        <f t="shared" si="4"/>
        <v>0</v>
      </c>
      <c r="AT57" s="86">
        <f t="shared" si="4"/>
        <v>0</v>
      </c>
      <c r="AU57" s="86">
        <f t="shared" si="4"/>
        <v>0</v>
      </c>
      <c r="AV57" s="86">
        <f t="shared" si="4"/>
        <v>0</v>
      </c>
      <c r="AW57" s="86">
        <f t="shared" si="4"/>
        <v>0</v>
      </c>
      <c r="AX57" s="86">
        <f t="shared" si="4"/>
        <v>0</v>
      </c>
      <c r="AY57" s="86">
        <f t="shared" si="4"/>
        <v>0</v>
      </c>
      <c r="AZ57" s="86">
        <f t="shared" si="4"/>
        <v>0</v>
      </c>
      <c r="BA57" s="86">
        <f t="shared" si="4"/>
        <v>0</v>
      </c>
      <c r="BB57" s="86">
        <f t="shared" si="4"/>
        <v>0</v>
      </c>
      <c r="BC57" s="86">
        <f t="shared" si="4"/>
        <v>0</v>
      </c>
      <c r="BD57" s="86">
        <f t="shared" si="4"/>
        <v>0</v>
      </c>
      <c r="BE57" s="86">
        <f t="shared" si="4"/>
        <v>0</v>
      </c>
      <c r="BF57" s="86">
        <f t="shared" si="4"/>
        <v>0</v>
      </c>
      <c r="BG57" s="59" t="s">
        <v>2</v>
      </c>
      <c r="BH57" s="62"/>
      <c r="BI57" s="62"/>
      <c r="BJ57" s="62"/>
      <c r="BK57" s="62"/>
      <c r="BL57" s="62"/>
      <c r="BM57" s="62"/>
      <c r="BN57" s="62"/>
      <c r="BO57" s="62"/>
      <c r="BP57" s="96" t="str">
        <f t="shared" si="2"/>
        <v>**</v>
      </c>
      <c r="BQ57" s="59">
        <f>IF(BP57="","",COUNTIF(特定市町村確認用!D:D,事業実施条件確認シート!BP58))</f>
        <v>760</v>
      </c>
    </row>
    <row r="58" spans="2:69" x14ac:dyDescent="0.4">
      <c r="B58" s="97">
        <v>41</v>
      </c>
      <c r="C58" s="206" t="s">
        <v>1081</v>
      </c>
      <c r="D58" s="206" t="s">
        <v>228</v>
      </c>
      <c r="E58" s="206" t="s">
        <v>102</v>
      </c>
      <c r="F58" s="206" t="s">
        <v>102</v>
      </c>
      <c r="G58" s="206" t="s">
        <v>1076</v>
      </c>
      <c r="H58" s="206" t="s">
        <v>1082</v>
      </c>
      <c r="I58" s="33" t="str">
        <f t="shared" ref="I58:I97" si="5">IF(BJ58=1,"該当","")</f>
        <v/>
      </c>
      <c r="J58" s="207" t="s">
        <v>1083</v>
      </c>
      <c r="K58" s="208" t="str">
        <f t="shared" ref="K58" si="6">IF(SUM(L58:M58)=0,"",SUM(L58:M58))</f>
        <v/>
      </c>
      <c r="L58" s="209"/>
      <c r="M58" s="210"/>
      <c r="N58" s="206"/>
      <c r="O58" s="100"/>
      <c r="P58" s="100"/>
      <c r="Q58" s="100"/>
      <c r="R58" s="100"/>
      <c r="S58" s="100"/>
      <c r="T58" s="100"/>
      <c r="U58" s="100"/>
      <c r="V58" s="100"/>
      <c r="W58" s="100"/>
      <c r="X58" s="100"/>
      <c r="Y58" s="100"/>
      <c r="Z58" s="100"/>
      <c r="AA58" s="100"/>
      <c r="AB58" s="100"/>
      <c r="AC58" s="100"/>
      <c r="AD58" s="100"/>
      <c r="AE58" s="100"/>
      <c r="AF58" s="100"/>
      <c r="AG58" s="100"/>
      <c r="AH58" s="100"/>
      <c r="AI58" s="206">
        <v>5</v>
      </c>
      <c r="AJ58" s="206"/>
      <c r="AK58" s="206">
        <v>2</v>
      </c>
      <c r="AL58" s="206"/>
      <c r="AM58" s="206"/>
      <c r="AN58" s="206"/>
      <c r="AO58" s="206">
        <v>1</v>
      </c>
      <c r="AP58" s="206"/>
      <c r="AQ58" s="100"/>
      <c r="AR58" s="100"/>
      <c r="AS58" s="100"/>
      <c r="AT58" s="100"/>
      <c r="AU58" s="100"/>
      <c r="AV58" s="100"/>
      <c r="AW58" s="100"/>
      <c r="AX58" s="100"/>
      <c r="AY58" s="100"/>
      <c r="AZ58" s="100"/>
      <c r="BA58" s="100"/>
      <c r="BB58" s="100"/>
      <c r="BC58" s="100"/>
      <c r="BD58" s="100"/>
      <c r="BE58" s="100"/>
      <c r="BF58" s="100"/>
      <c r="BG58" s="59" t="s">
        <v>2</v>
      </c>
      <c r="BH58" s="62"/>
      <c r="BI58" s="62"/>
      <c r="BP58" s="96" t="str">
        <f t="shared" si="2"/>
        <v>北海道夕張市</v>
      </c>
      <c r="BQ58" s="59">
        <f>IF(BP58="","",COUNTIF(特定市町村確認用!D:D,事業実施条件確認シート!BP59))</f>
        <v>1047816</v>
      </c>
    </row>
    <row r="59" spans="2:69" x14ac:dyDescent="0.4">
      <c r="B59" s="97">
        <v>42</v>
      </c>
      <c r="C59" s="98"/>
      <c r="D59" s="98"/>
      <c r="E59" s="98"/>
      <c r="F59" s="98"/>
      <c r="G59" s="98"/>
      <c r="H59" s="98"/>
      <c r="I59" s="27" t="str">
        <f t="shared" si="5"/>
        <v/>
      </c>
      <c r="J59" s="99"/>
      <c r="K59" s="211"/>
      <c r="L59" s="212"/>
      <c r="M59" s="213"/>
      <c r="N59" s="98"/>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59" t="s">
        <v>2</v>
      </c>
      <c r="BH59" s="62"/>
      <c r="BI59" s="62"/>
      <c r="BP59" s="96" t="str">
        <f t="shared" si="2"/>
        <v/>
      </c>
      <c r="BQ59" s="59" t="str">
        <f>IF(BP59="","",COUNTIF(特定市町村確認用!D:D,事業実施条件確認シート!BP60))</f>
        <v/>
      </c>
    </row>
    <row r="60" spans="2:69" x14ac:dyDescent="0.4">
      <c r="B60" s="97">
        <v>43</v>
      </c>
      <c r="C60" s="98"/>
      <c r="D60" s="98"/>
      <c r="E60" s="98"/>
      <c r="F60" s="98"/>
      <c r="G60" s="98"/>
      <c r="H60" s="98"/>
      <c r="I60" s="27" t="str">
        <f t="shared" si="5"/>
        <v/>
      </c>
      <c r="J60" s="99"/>
      <c r="K60" s="211"/>
      <c r="L60" s="212"/>
      <c r="M60" s="213"/>
      <c r="N60" s="98"/>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59" t="s">
        <v>2</v>
      </c>
      <c r="BH60" s="62"/>
      <c r="BI60" s="62"/>
      <c r="BP60" s="96" t="str">
        <f t="shared" si="2"/>
        <v/>
      </c>
      <c r="BQ60" s="59" t="str">
        <f>IF(BP60="","",COUNTIF(特定市町村確認用!D:D,事業実施条件確認シート!BP61))</f>
        <v/>
      </c>
    </row>
    <row r="61" spans="2:69" x14ac:dyDescent="0.4">
      <c r="B61" s="97">
        <v>44</v>
      </c>
      <c r="C61" s="98"/>
      <c r="D61" s="98"/>
      <c r="E61" s="98"/>
      <c r="F61" s="98"/>
      <c r="G61" s="98"/>
      <c r="H61" s="98"/>
      <c r="I61" s="27" t="str">
        <f t="shared" si="5"/>
        <v/>
      </c>
      <c r="J61" s="99"/>
      <c r="K61" s="211"/>
      <c r="L61" s="212"/>
      <c r="M61" s="213"/>
      <c r="N61" s="98"/>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c r="AP61" s="100"/>
      <c r="AQ61" s="100"/>
      <c r="AR61" s="100"/>
      <c r="AS61" s="100"/>
      <c r="AT61" s="100"/>
      <c r="AU61" s="100"/>
      <c r="AV61" s="100"/>
      <c r="AW61" s="100"/>
      <c r="AX61" s="100"/>
      <c r="AY61" s="100"/>
      <c r="AZ61" s="100"/>
      <c r="BA61" s="100"/>
      <c r="BB61" s="100"/>
      <c r="BC61" s="100"/>
      <c r="BD61" s="100"/>
      <c r="BE61" s="100"/>
      <c r="BF61" s="100"/>
      <c r="BG61" s="59" t="s">
        <v>2</v>
      </c>
      <c r="BH61" s="62"/>
      <c r="BI61" s="62"/>
      <c r="BP61" s="96" t="str">
        <f t="shared" si="2"/>
        <v/>
      </c>
      <c r="BQ61" s="59" t="str">
        <f>IF(BP61="","",COUNTIF(特定市町村確認用!D:D,事業実施条件確認シート!BP62))</f>
        <v/>
      </c>
    </row>
    <row r="62" spans="2:69" x14ac:dyDescent="0.4">
      <c r="B62" s="97">
        <v>45</v>
      </c>
      <c r="C62" s="98"/>
      <c r="D62" s="98"/>
      <c r="E62" s="98"/>
      <c r="F62" s="98"/>
      <c r="G62" s="98"/>
      <c r="H62" s="98"/>
      <c r="I62" s="27" t="str">
        <f t="shared" si="5"/>
        <v/>
      </c>
      <c r="J62" s="99"/>
      <c r="K62" s="211"/>
      <c r="L62" s="212"/>
      <c r="M62" s="213"/>
      <c r="N62" s="98"/>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59" t="s">
        <v>2</v>
      </c>
      <c r="BH62" s="62"/>
      <c r="BI62" s="62"/>
      <c r="BP62" s="96" t="str">
        <f t="shared" si="2"/>
        <v/>
      </c>
      <c r="BQ62" s="59" t="str">
        <f>IF(BP62="","",COUNTIF(特定市町村確認用!D:D,事業実施条件確認シート!BP63))</f>
        <v/>
      </c>
    </row>
    <row r="63" spans="2:69" x14ac:dyDescent="0.4">
      <c r="B63" s="97">
        <v>46</v>
      </c>
      <c r="C63" s="98"/>
      <c r="D63" s="98"/>
      <c r="E63" s="98"/>
      <c r="F63" s="98"/>
      <c r="G63" s="98"/>
      <c r="H63" s="98"/>
      <c r="I63" s="27" t="str">
        <f t="shared" si="5"/>
        <v/>
      </c>
      <c r="J63" s="99"/>
      <c r="K63" s="211"/>
      <c r="L63" s="212"/>
      <c r="M63" s="213"/>
      <c r="N63" s="98"/>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59" t="s">
        <v>2</v>
      </c>
      <c r="BP63" s="96" t="str">
        <f t="shared" si="2"/>
        <v/>
      </c>
      <c r="BQ63" s="59" t="str">
        <f>IF(BP63="","",COUNTIF(特定市町村確認用!D:D,事業実施条件確認シート!BP64))</f>
        <v/>
      </c>
    </row>
    <row r="64" spans="2:69" x14ac:dyDescent="0.4">
      <c r="B64" s="97">
        <v>47</v>
      </c>
      <c r="C64" s="98"/>
      <c r="D64" s="98"/>
      <c r="E64" s="98"/>
      <c r="F64" s="98"/>
      <c r="G64" s="98"/>
      <c r="H64" s="98"/>
      <c r="I64" s="27" t="str">
        <f t="shared" si="5"/>
        <v/>
      </c>
      <c r="J64" s="99"/>
      <c r="K64" s="211"/>
      <c r="L64" s="212"/>
      <c r="M64" s="213"/>
      <c r="N64" s="98"/>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59" t="s">
        <v>2</v>
      </c>
      <c r="BP64" s="96" t="str">
        <f t="shared" si="2"/>
        <v/>
      </c>
      <c r="BQ64" s="59" t="str">
        <f>IF(BP64="","",COUNTIF(特定市町村確認用!D:D,事業実施条件確認シート!BP65))</f>
        <v/>
      </c>
    </row>
    <row r="65" spans="2:69" x14ac:dyDescent="0.4">
      <c r="B65" s="97">
        <v>48</v>
      </c>
      <c r="C65" s="98"/>
      <c r="D65" s="98"/>
      <c r="E65" s="98"/>
      <c r="F65" s="98"/>
      <c r="G65" s="98"/>
      <c r="H65" s="98"/>
      <c r="I65" s="27" t="str">
        <f t="shared" si="5"/>
        <v/>
      </c>
      <c r="J65" s="99"/>
      <c r="K65" s="211"/>
      <c r="L65" s="212"/>
      <c r="M65" s="213"/>
      <c r="N65" s="98"/>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0"/>
      <c r="BC65" s="100"/>
      <c r="BD65" s="100"/>
      <c r="BE65" s="100"/>
      <c r="BF65" s="100"/>
      <c r="BG65" s="59" t="s">
        <v>2</v>
      </c>
      <c r="BP65" s="96" t="str">
        <f t="shared" si="2"/>
        <v/>
      </c>
      <c r="BQ65" s="59" t="str">
        <f>IF(BP65="","",COUNTIF(特定市町村確認用!D:D,事業実施条件確認シート!BP66))</f>
        <v/>
      </c>
    </row>
    <row r="66" spans="2:69" x14ac:dyDescent="0.4">
      <c r="B66" s="97">
        <v>49</v>
      </c>
      <c r="C66" s="98"/>
      <c r="D66" s="98"/>
      <c r="E66" s="98"/>
      <c r="F66" s="98"/>
      <c r="G66" s="98"/>
      <c r="H66" s="98"/>
      <c r="I66" s="27" t="str">
        <f t="shared" si="5"/>
        <v/>
      </c>
      <c r="J66" s="99"/>
      <c r="K66" s="211"/>
      <c r="L66" s="212"/>
      <c r="M66" s="213"/>
      <c r="N66" s="98"/>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59" t="s">
        <v>2</v>
      </c>
      <c r="BP66" s="96" t="str">
        <f t="shared" si="2"/>
        <v/>
      </c>
      <c r="BQ66" s="59" t="str">
        <f>IF(BP66="","",COUNTIF(特定市町村確認用!D:D,事業実施条件確認シート!BP67))</f>
        <v/>
      </c>
    </row>
    <row r="67" spans="2:69" x14ac:dyDescent="0.4">
      <c r="B67" s="97">
        <v>50</v>
      </c>
      <c r="C67" s="98"/>
      <c r="D67" s="98"/>
      <c r="E67" s="98"/>
      <c r="F67" s="98"/>
      <c r="G67" s="98"/>
      <c r="H67" s="98"/>
      <c r="I67" s="27" t="str">
        <f t="shared" si="5"/>
        <v/>
      </c>
      <c r="J67" s="99"/>
      <c r="K67" s="211"/>
      <c r="L67" s="212"/>
      <c r="M67" s="213"/>
      <c r="N67" s="98"/>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59" t="s">
        <v>2</v>
      </c>
      <c r="BP67" s="96" t="str">
        <f t="shared" si="2"/>
        <v/>
      </c>
      <c r="BQ67" s="59" t="str">
        <f>IF(BP67="","",COUNTIF(特定市町村確認用!D:D,事業実施条件確認シート!BP68))</f>
        <v/>
      </c>
    </row>
    <row r="68" spans="2:69" x14ac:dyDescent="0.4">
      <c r="B68" s="97">
        <v>51</v>
      </c>
      <c r="C68" s="98"/>
      <c r="D68" s="98"/>
      <c r="E68" s="98"/>
      <c r="F68" s="98"/>
      <c r="G68" s="98"/>
      <c r="H68" s="98"/>
      <c r="I68" s="27" t="str">
        <f t="shared" si="5"/>
        <v/>
      </c>
      <c r="J68" s="99"/>
      <c r="K68" s="211"/>
      <c r="L68" s="212"/>
      <c r="M68" s="213"/>
      <c r="N68" s="98"/>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59" t="s">
        <v>2</v>
      </c>
      <c r="BP68" s="96" t="str">
        <f t="shared" si="2"/>
        <v/>
      </c>
      <c r="BQ68" s="59" t="str">
        <f>IF(BP68="","",COUNTIF(特定市町村確認用!D:D,事業実施条件確認シート!BP69))</f>
        <v/>
      </c>
    </row>
    <row r="69" spans="2:69" x14ac:dyDescent="0.4">
      <c r="B69" s="97">
        <v>52</v>
      </c>
      <c r="C69" s="98"/>
      <c r="D69" s="98"/>
      <c r="E69" s="98"/>
      <c r="F69" s="98"/>
      <c r="G69" s="98"/>
      <c r="H69" s="98"/>
      <c r="I69" s="27" t="str">
        <f t="shared" si="5"/>
        <v/>
      </c>
      <c r="J69" s="99"/>
      <c r="K69" s="211"/>
      <c r="L69" s="212"/>
      <c r="M69" s="213"/>
      <c r="N69" s="98"/>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59" t="s">
        <v>2</v>
      </c>
      <c r="BP69" s="96" t="str">
        <f t="shared" si="2"/>
        <v/>
      </c>
      <c r="BQ69" s="59" t="str">
        <f>IF(BP69="","",COUNTIF(特定市町村確認用!D:D,事業実施条件確認シート!BP70))</f>
        <v/>
      </c>
    </row>
    <row r="70" spans="2:69" x14ac:dyDescent="0.4">
      <c r="B70" s="97">
        <v>53</v>
      </c>
      <c r="C70" s="98"/>
      <c r="D70" s="98"/>
      <c r="E70" s="98"/>
      <c r="F70" s="98"/>
      <c r="G70" s="98"/>
      <c r="H70" s="98"/>
      <c r="I70" s="27" t="str">
        <f t="shared" si="5"/>
        <v/>
      </c>
      <c r="J70" s="99"/>
      <c r="K70" s="211"/>
      <c r="L70" s="212"/>
      <c r="M70" s="213"/>
      <c r="N70" s="98"/>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59" t="s">
        <v>2</v>
      </c>
      <c r="BP70" s="96" t="str">
        <f t="shared" si="2"/>
        <v/>
      </c>
      <c r="BQ70" s="59" t="str">
        <f>IF(BP70="","",COUNTIF(特定市町村確認用!D:D,事業実施条件確認シート!BP71))</f>
        <v/>
      </c>
    </row>
    <row r="71" spans="2:69" x14ac:dyDescent="0.4">
      <c r="B71" s="97">
        <v>54</v>
      </c>
      <c r="C71" s="98"/>
      <c r="D71" s="98"/>
      <c r="E71" s="98"/>
      <c r="F71" s="98"/>
      <c r="G71" s="98"/>
      <c r="H71" s="98"/>
      <c r="I71" s="27" t="str">
        <f t="shared" si="5"/>
        <v/>
      </c>
      <c r="J71" s="99"/>
      <c r="K71" s="211"/>
      <c r="L71" s="212"/>
      <c r="M71" s="213"/>
      <c r="N71" s="98"/>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59" t="s">
        <v>2</v>
      </c>
      <c r="BP71" s="96" t="str">
        <f t="shared" si="2"/>
        <v/>
      </c>
      <c r="BQ71" s="59" t="str">
        <f>IF(BP71="","",COUNTIF(特定市町村確認用!D:D,事業実施条件確認シート!BP72))</f>
        <v/>
      </c>
    </row>
    <row r="72" spans="2:69" x14ac:dyDescent="0.4">
      <c r="B72" s="97">
        <v>55</v>
      </c>
      <c r="C72" s="98"/>
      <c r="D72" s="98"/>
      <c r="E72" s="98"/>
      <c r="F72" s="98"/>
      <c r="G72" s="98"/>
      <c r="H72" s="98"/>
      <c r="I72" s="27" t="str">
        <f t="shared" si="5"/>
        <v/>
      </c>
      <c r="J72" s="99"/>
      <c r="K72" s="211"/>
      <c r="L72" s="212"/>
      <c r="M72" s="213"/>
      <c r="N72" s="98"/>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59" t="s">
        <v>2</v>
      </c>
      <c r="BP72" s="96" t="str">
        <f t="shared" si="2"/>
        <v/>
      </c>
      <c r="BQ72" s="59" t="str">
        <f>IF(BP72="","",COUNTIF(特定市町村確認用!D:D,事業実施条件確認シート!BP73))</f>
        <v/>
      </c>
    </row>
    <row r="73" spans="2:69" x14ac:dyDescent="0.4">
      <c r="B73" s="97">
        <v>56</v>
      </c>
      <c r="C73" s="98"/>
      <c r="D73" s="98"/>
      <c r="E73" s="98"/>
      <c r="F73" s="98"/>
      <c r="G73" s="98"/>
      <c r="H73" s="98"/>
      <c r="I73" s="27" t="str">
        <f t="shared" si="5"/>
        <v/>
      </c>
      <c r="J73" s="99"/>
      <c r="K73" s="211"/>
      <c r="L73" s="212"/>
      <c r="M73" s="213"/>
      <c r="N73" s="98"/>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59" t="s">
        <v>2</v>
      </c>
      <c r="BP73" s="96" t="str">
        <f t="shared" si="2"/>
        <v/>
      </c>
      <c r="BQ73" s="59" t="str">
        <f>IF(BP73="","",COUNTIF(特定市町村確認用!D:D,事業実施条件確認シート!BP74))</f>
        <v/>
      </c>
    </row>
    <row r="74" spans="2:69" x14ac:dyDescent="0.4">
      <c r="B74" s="97">
        <v>57</v>
      </c>
      <c r="C74" s="98"/>
      <c r="D74" s="98"/>
      <c r="E74" s="98"/>
      <c r="F74" s="98"/>
      <c r="G74" s="98"/>
      <c r="H74" s="98"/>
      <c r="I74" s="27" t="str">
        <f t="shared" si="5"/>
        <v/>
      </c>
      <c r="J74" s="99"/>
      <c r="K74" s="211"/>
      <c r="L74" s="212"/>
      <c r="M74" s="213"/>
      <c r="N74" s="98"/>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59" t="s">
        <v>2</v>
      </c>
      <c r="BP74" s="96" t="str">
        <f t="shared" si="2"/>
        <v/>
      </c>
      <c r="BQ74" s="59" t="str">
        <f>IF(BP74="","",COUNTIF(特定市町村確認用!D:D,事業実施条件確認シート!BP75))</f>
        <v/>
      </c>
    </row>
    <row r="75" spans="2:69" x14ac:dyDescent="0.4">
      <c r="B75" s="97">
        <v>58</v>
      </c>
      <c r="C75" s="98"/>
      <c r="D75" s="98"/>
      <c r="E75" s="98"/>
      <c r="F75" s="98"/>
      <c r="G75" s="98"/>
      <c r="H75" s="98"/>
      <c r="I75" s="27" t="str">
        <f t="shared" si="5"/>
        <v/>
      </c>
      <c r="J75" s="99"/>
      <c r="K75" s="211"/>
      <c r="L75" s="212"/>
      <c r="M75" s="213"/>
      <c r="N75" s="98"/>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59" t="s">
        <v>2</v>
      </c>
      <c r="BP75" s="96" t="str">
        <f t="shared" si="2"/>
        <v/>
      </c>
      <c r="BQ75" s="59" t="str">
        <f>IF(BP75="","",COUNTIF(特定市町村確認用!D:D,事業実施条件確認シート!BP76))</f>
        <v/>
      </c>
    </row>
    <row r="76" spans="2:69" x14ac:dyDescent="0.4">
      <c r="B76" s="97">
        <v>59</v>
      </c>
      <c r="C76" s="98"/>
      <c r="D76" s="98"/>
      <c r="E76" s="98"/>
      <c r="F76" s="98"/>
      <c r="G76" s="98"/>
      <c r="H76" s="98"/>
      <c r="I76" s="27" t="str">
        <f t="shared" si="5"/>
        <v/>
      </c>
      <c r="J76" s="99"/>
      <c r="K76" s="211"/>
      <c r="L76" s="212"/>
      <c r="M76" s="213"/>
      <c r="N76" s="98"/>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59" t="s">
        <v>2</v>
      </c>
      <c r="BP76" s="96" t="str">
        <f t="shared" si="2"/>
        <v/>
      </c>
      <c r="BQ76" s="59" t="str">
        <f>IF(BP76="","",COUNTIF(特定市町村確認用!D:D,事業実施条件確認シート!BP77))</f>
        <v/>
      </c>
    </row>
    <row r="77" spans="2:69" x14ac:dyDescent="0.4">
      <c r="B77" s="97">
        <v>60</v>
      </c>
      <c r="C77" s="98"/>
      <c r="D77" s="98"/>
      <c r="E77" s="98"/>
      <c r="F77" s="98"/>
      <c r="G77" s="98"/>
      <c r="H77" s="98"/>
      <c r="I77" s="27" t="str">
        <f t="shared" si="5"/>
        <v/>
      </c>
      <c r="J77" s="99"/>
      <c r="K77" s="211"/>
      <c r="L77" s="212"/>
      <c r="M77" s="213"/>
      <c r="N77" s="98"/>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59" t="s">
        <v>2</v>
      </c>
      <c r="BP77" s="96" t="str">
        <f t="shared" si="2"/>
        <v/>
      </c>
      <c r="BQ77" s="59" t="str">
        <f>IF(BP77="","",COUNTIF(特定市町村確認用!D:D,事業実施条件確認シート!BP78))</f>
        <v/>
      </c>
    </row>
    <row r="78" spans="2:69" x14ac:dyDescent="0.4">
      <c r="B78" s="97">
        <v>61</v>
      </c>
      <c r="C78" s="98"/>
      <c r="D78" s="98"/>
      <c r="E78" s="98"/>
      <c r="F78" s="98"/>
      <c r="G78" s="98"/>
      <c r="H78" s="98"/>
      <c r="I78" s="27" t="str">
        <f t="shared" si="5"/>
        <v/>
      </c>
      <c r="J78" s="99"/>
      <c r="K78" s="211"/>
      <c r="L78" s="212"/>
      <c r="M78" s="213"/>
      <c r="N78" s="98"/>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59" t="s">
        <v>2</v>
      </c>
      <c r="BP78" s="96" t="str">
        <f t="shared" si="2"/>
        <v/>
      </c>
      <c r="BQ78" s="59" t="str">
        <f>IF(BP78="","",COUNTIF(特定市町村確認用!D:D,事業実施条件確認シート!BP79))</f>
        <v/>
      </c>
    </row>
    <row r="79" spans="2:69" x14ac:dyDescent="0.4">
      <c r="B79" s="97">
        <v>62</v>
      </c>
      <c r="C79" s="98"/>
      <c r="D79" s="98"/>
      <c r="E79" s="98"/>
      <c r="F79" s="98"/>
      <c r="G79" s="98"/>
      <c r="H79" s="98"/>
      <c r="I79" s="27" t="str">
        <f t="shared" si="5"/>
        <v/>
      </c>
      <c r="J79" s="99"/>
      <c r="K79" s="211"/>
      <c r="L79" s="212"/>
      <c r="M79" s="213"/>
      <c r="N79" s="98"/>
      <c r="O79" s="100"/>
      <c r="P79" s="100"/>
      <c r="Q79" s="100"/>
      <c r="R79" s="100"/>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0"/>
      <c r="BC79" s="100"/>
      <c r="BD79" s="100"/>
      <c r="BE79" s="100"/>
      <c r="BF79" s="100"/>
      <c r="BG79" s="59" t="s">
        <v>2</v>
      </c>
      <c r="BP79" s="96" t="str">
        <f t="shared" si="2"/>
        <v/>
      </c>
      <c r="BQ79" s="59" t="str">
        <f>IF(BP79="","",COUNTIF(特定市町村確認用!D:D,事業実施条件確認シート!BP80))</f>
        <v/>
      </c>
    </row>
    <row r="80" spans="2:69" x14ac:dyDescent="0.4">
      <c r="B80" s="97">
        <v>63</v>
      </c>
      <c r="C80" s="98"/>
      <c r="D80" s="98"/>
      <c r="E80" s="98"/>
      <c r="F80" s="98"/>
      <c r="G80" s="98"/>
      <c r="H80" s="98"/>
      <c r="I80" s="27" t="str">
        <f t="shared" si="5"/>
        <v/>
      </c>
      <c r="J80" s="99"/>
      <c r="K80" s="211"/>
      <c r="L80" s="212"/>
      <c r="M80" s="213"/>
      <c r="N80" s="98"/>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100"/>
      <c r="AO80" s="100"/>
      <c r="AP80" s="100"/>
      <c r="AQ80" s="100"/>
      <c r="AR80" s="100"/>
      <c r="AS80" s="100"/>
      <c r="AT80" s="100"/>
      <c r="AU80" s="100"/>
      <c r="AV80" s="100"/>
      <c r="AW80" s="100"/>
      <c r="AX80" s="100"/>
      <c r="AY80" s="100"/>
      <c r="AZ80" s="100"/>
      <c r="BA80" s="100"/>
      <c r="BB80" s="100"/>
      <c r="BC80" s="100"/>
      <c r="BD80" s="100"/>
      <c r="BE80" s="100"/>
      <c r="BF80" s="100"/>
      <c r="BG80" s="59" t="s">
        <v>2</v>
      </c>
      <c r="BP80" s="96" t="str">
        <f t="shared" si="2"/>
        <v/>
      </c>
      <c r="BQ80" s="59" t="str">
        <f>IF(BP80="","",COUNTIF(特定市町村確認用!D:D,事業実施条件確認シート!BP81))</f>
        <v/>
      </c>
    </row>
    <row r="81" spans="2:69" x14ac:dyDescent="0.4">
      <c r="B81" s="97">
        <v>64</v>
      </c>
      <c r="C81" s="98"/>
      <c r="D81" s="98"/>
      <c r="E81" s="98"/>
      <c r="F81" s="98"/>
      <c r="G81" s="98"/>
      <c r="H81" s="98"/>
      <c r="I81" s="27" t="str">
        <f t="shared" si="5"/>
        <v/>
      </c>
      <c r="J81" s="99"/>
      <c r="K81" s="211"/>
      <c r="L81" s="212"/>
      <c r="M81" s="213"/>
      <c r="N81" s="98"/>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59" t="s">
        <v>2</v>
      </c>
      <c r="BP81" s="96" t="str">
        <f t="shared" ref="BP81:BP144" si="7">F81&amp;G81</f>
        <v/>
      </c>
      <c r="BQ81" s="59" t="str">
        <f>IF(BP81="","",COUNTIF(特定市町村確認用!D:D,事業実施条件確認シート!BP82))</f>
        <v/>
      </c>
    </row>
    <row r="82" spans="2:69" x14ac:dyDescent="0.4">
      <c r="B82" s="97">
        <v>65</v>
      </c>
      <c r="C82" s="98"/>
      <c r="D82" s="98"/>
      <c r="E82" s="98"/>
      <c r="F82" s="98"/>
      <c r="G82" s="98"/>
      <c r="H82" s="98"/>
      <c r="I82" s="27" t="str">
        <f t="shared" si="5"/>
        <v/>
      </c>
      <c r="J82" s="99"/>
      <c r="K82" s="211"/>
      <c r="L82" s="212"/>
      <c r="M82" s="213"/>
      <c r="N82" s="98"/>
      <c r="O82" s="100"/>
      <c r="P82" s="100"/>
      <c r="Q82" s="100"/>
      <c r="R82" s="100"/>
      <c r="S82" s="100"/>
      <c r="T82" s="100"/>
      <c r="U82" s="100"/>
      <c r="V82" s="100"/>
      <c r="W82" s="100"/>
      <c r="X82" s="100"/>
      <c r="Y82" s="100"/>
      <c r="Z82" s="100"/>
      <c r="AA82" s="100"/>
      <c r="AB82" s="100"/>
      <c r="AC82" s="100"/>
      <c r="AD82" s="100"/>
      <c r="AE82" s="100"/>
      <c r="AF82" s="100"/>
      <c r="AG82" s="100"/>
      <c r="AH82" s="100"/>
      <c r="AI82" s="100"/>
      <c r="AJ82" s="100"/>
      <c r="AK82" s="100"/>
      <c r="AL82" s="100"/>
      <c r="AM82" s="100"/>
      <c r="AN82" s="100"/>
      <c r="AO82" s="100"/>
      <c r="AP82" s="100"/>
      <c r="AQ82" s="100"/>
      <c r="AR82" s="100"/>
      <c r="AS82" s="100"/>
      <c r="AT82" s="100"/>
      <c r="AU82" s="100"/>
      <c r="AV82" s="100"/>
      <c r="AW82" s="100"/>
      <c r="AX82" s="100"/>
      <c r="AY82" s="100"/>
      <c r="AZ82" s="100"/>
      <c r="BA82" s="100"/>
      <c r="BB82" s="100"/>
      <c r="BC82" s="100"/>
      <c r="BD82" s="100"/>
      <c r="BE82" s="100"/>
      <c r="BF82" s="100"/>
      <c r="BG82" s="59" t="s">
        <v>2</v>
      </c>
      <c r="BP82" s="96" t="str">
        <f t="shared" si="7"/>
        <v/>
      </c>
      <c r="BQ82" s="59" t="str">
        <f>IF(BP82="","",COUNTIF(特定市町村確認用!D:D,事業実施条件確認シート!BP83))</f>
        <v/>
      </c>
    </row>
    <row r="83" spans="2:69" x14ac:dyDescent="0.4">
      <c r="B83" s="97">
        <v>66</v>
      </c>
      <c r="C83" s="98"/>
      <c r="D83" s="98"/>
      <c r="E83" s="98"/>
      <c r="F83" s="98"/>
      <c r="G83" s="98"/>
      <c r="H83" s="98"/>
      <c r="I83" s="27" t="str">
        <f t="shared" si="5"/>
        <v/>
      </c>
      <c r="J83" s="99"/>
      <c r="K83" s="211"/>
      <c r="L83" s="212"/>
      <c r="M83" s="213"/>
      <c r="N83" s="98"/>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59" t="s">
        <v>2</v>
      </c>
      <c r="BP83" s="96" t="str">
        <f t="shared" si="7"/>
        <v/>
      </c>
      <c r="BQ83" s="59" t="str">
        <f>IF(BP83="","",COUNTIF(特定市町村確認用!D:D,事業実施条件確認シート!BP84))</f>
        <v/>
      </c>
    </row>
    <row r="84" spans="2:69" x14ac:dyDescent="0.4">
      <c r="B84" s="97">
        <v>67</v>
      </c>
      <c r="C84" s="98"/>
      <c r="D84" s="98"/>
      <c r="E84" s="98"/>
      <c r="F84" s="98"/>
      <c r="G84" s="98"/>
      <c r="H84" s="98"/>
      <c r="I84" s="27" t="str">
        <f t="shared" si="5"/>
        <v/>
      </c>
      <c r="J84" s="99"/>
      <c r="K84" s="211"/>
      <c r="L84" s="212"/>
      <c r="M84" s="213"/>
      <c r="N84" s="98"/>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59" t="s">
        <v>2</v>
      </c>
      <c r="BP84" s="96" t="str">
        <f t="shared" si="7"/>
        <v/>
      </c>
      <c r="BQ84" s="59" t="str">
        <f>IF(BP84="","",COUNTIF(特定市町村確認用!D:D,事業実施条件確認シート!BP85))</f>
        <v/>
      </c>
    </row>
    <row r="85" spans="2:69" x14ac:dyDescent="0.4">
      <c r="B85" s="97">
        <v>68</v>
      </c>
      <c r="C85" s="98"/>
      <c r="D85" s="98"/>
      <c r="E85" s="98"/>
      <c r="F85" s="98"/>
      <c r="G85" s="98"/>
      <c r="H85" s="98"/>
      <c r="I85" s="27" t="str">
        <f t="shared" si="5"/>
        <v/>
      </c>
      <c r="J85" s="99"/>
      <c r="K85" s="211"/>
      <c r="L85" s="212"/>
      <c r="M85" s="213"/>
      <c r="N85" s="98"/>
      <c r="O85" s="100"/>
      <c r="P85" s="100"/>
      <c r="Q85" s="100"/>
      <c r="R85" s="100"/>
      <c r="S85" s="100"/>
      <c r="T85" s="100"/>
      <c r="U85" s="100"/>
      <c r="V85" s="100"/>
      <c r="W85" s="100"/>
      <c r="X85" s="100"/>
      <c r="Y85" s="100"/>
      <c r="Z85" s="100"/>
      <c r="AA85" s="100"/>
      <c r="AB85" s="100"/>
      <c r="AC85" s="100"/>
      <c r="AD85" s="100"/>
      <c r="AE85" s="100"/>
      <c r="AF85" s="100"/>
      <c r="AG85" s="100"/>
      <c r="AH85" s="100"/>
      <c r="AI85" s="100"/>
      <c r="AJ85" s="100"/>
      <c r="AK85" s="100"/>
      <c r="AL85" s="100"/>
      <c r="AM85" s="100"/>
      <c r="AN85" s="100"/>
      <c r="AO85" s="100"/>
      <c r="AP85" s="100"/>
      <c r="AQ85" s="100"/>
      <c r="AR85" s="100"/>
      <c r="AS85" s="100"/>
      <c r="AT85" s="100"/>
      <c r="AU85" s="100"/>
      <c r="AV85" s="100"/>
      <c r="AW85" s="100"/>
      <c r="AX85" s="100"/>
      <c r="AY85" s="100"/>
      <c r="AZ85" s="100"/>
      <c r="BA85" s="100"/>
      <c r="BB85" s="100"/>
      <c r="BC85" s="100"/>
      <c r="BD85" s="100"/>
      <c r="BE85" s="100"/>
      <c r="BF85" s="100"/>
      <c r="BG85" s="59" t="s">
        <v>2</v>
      </c>
      <c r="BP85" s="96" t="str">
        <f t="shared" si="7"/>
        <v/>
      </c>
      <c r="BQ85" s="59" t="str">
        <f>IF(BP85="","",COUNTIF(特定市町村確認用!D:D,事業実施条件確認シート!BP86))</f>
        <v/>
      </c>
    </row>
    <row r="86" spans="2:69" x14ac:dyDescent="0.4">
      <c r="B86" s="97">
        <v>69</v>
      </c>
      <c r="C86" s="98"/>
      <c r="D86" s="98"/>
      <c r="E86" s="98"/>
      <c r="F86" s="98"/>
      <c r="G86" s="98"/>
      <c r="H86" s="98"/>
      <c r="I86" s="27" t="str">
        <f t="shared" si="5"/>
        <v/>
      </c>
      <c r="J86" s="99"/>
      <c r="K86" s="211"/>
      <c r="L86" s="212"/>
      <c r="M86" s="213"/>
      <c r="N86" s="98"/>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59" t="s">
        <v>2</v>
      </c>
      <c r="BP86" s="96" t="str">
        <f t="shared" si="7"/>
        <v/>
      </c>
      <c r="BQ86" s="59" t="str">
        <f>IF(BP86="","",COUNTIF(特定市町村確認用!D:D,事業実施条件確認シート!BP87))</f>
        <v/>
      </c>
    </row>
    <row r="87" spans="2:69" x14ac:dyDescent="0.4">
      <c r="B87" s="97">
        <v>70</v>
      </c>
      <c r="C87" s="98"/>
      <c r="D87" s="98"/>
      <c r="E87" s="98"/>
      <c r="F87" s="98"/>
      <c r="G87" s="98"/>
      <c r="H87" s="98"/>
      <c r="I87" s="27" t="str">
        <f t="shared" si="5"/>
        <v/>
      </c>
      <c r="J87" s="99"/>
      <c r="K87" s="211"/>
      <c r="L87" s="212"/>
      <c r="M87" s="213"/>
      <c r="N87" s="98"/>
      <c r="O87" s="100"/>
      <c r="P87" s="100"/>
      <c r="Q87" s="100"/>
      <c r="R87" s="100"/>
      <c r="S87" s="100"/>
      <c r="T87" s="100"/>
      <c r="U87" s="100"/>
      <c r="V87" s="100"/>
      <c r="W87" s="100"/>
      <c r="X87" s="100"/>
      <c r="Y87" s="100"/>
      <c r="Z87" s="100"/>
      <c r="AA87" s="100"/>
      <c r="AB87" s="100"/>
      <c r="AC87" s="100"/>
      <c r="AD87" s="100"/>
      <c r="AE87" s="100"/>
      <c r="AF87" s="100"/>
      <c r="AG87" s="100"/>
      <c r="AH87" s="100"/>
      <c r="AI87" s="100"/>
      <c r="AJ87" s="100"/>
      <c r="AK87" s="100"/>
      <c r="AL87" s="100"/>
      <c r="AM87" s="100"/>
      <c r="AN87" s="100"/>
      <c r="AO87" s="100"/>
      <c r="AP87" s="100"/>
      <c r="AQ87" s="100"/>
      <c r="AR87" s="100"/>
      <c r="AS87" s="100"/>
      <c r="AT87" s="100"/>
      <c r="AU87" s="100"/>
      <c r="AV87" s="100"/>
      <c r="AW87" s="100"/>
      <c r="AX87" s="100"/>
      <c r="AY87" s="100"/>
      <c r="AZ87" s="100"/>
      <c r="BA87" s="100"/>
      <c r="BB87" s="100"/>
      <c r="BC87" s="100"/>
      <c r="BD87" s="100"/>
      <c r="BE87" s="100"/>
      <c r="BF87" s="100"/>
      <c r="BG87" s="59" t="s">
        <v>2</v>
      </c>
      <c r="BP87" s="96" t="str">
        <f t="shared" si="7"/>
        <v/>
      </c>
      <c r="BQ87" s="59" t="str">
        <f>IF(BP87="","",COUNTIF(特定市町村確認用!D:D,事業実施条件確認シート!BP88))</f>
        <v/>
      </c>
    </row>
    <row r="88" spans="2:69" x14ac:dyDescent="0.4">
      <c r="B88" s="97">
        <v>71</v>
      </c>
      <c r="C88" s="98"/>
      <c r="D88" s="98"/>
      <c r="E88" s="98"/>
      <c r="F88" s="98"/>
      <c r="G88" s="98"/>
      <c r="H88" s="98"/>
      <c r="I88" s="27" t="str">
        <f t="shared" si="5"/>
        <v/>
      </c>
      <c r="J88" s="99"/>
      <c r="K88" s="211"/>
      <c r="L88" s="212"/>
      <c r="M88" s="213"/>
      <c r="N88" s="98"/>
      <c r="O88" s="100"/>
      <c r="P88" s="100"/>
      <c r="Q88" s="100"/>
      <c r="R88" s="100"/>
      <c r="S88" s="100"/>
      <c r="T88" s="100"/>
      <c r="U88" s="100"/>
      <c r="V88" s="100"/>
      <c r="W88" s="100"/>
      <c r="X88" s="100"/>
      <c r="Y88" s="100"/>
      <c r="Z88" s="100"/>
      <c r="AA88" s="100"/>
      <c r="AB88" s="100"/>
      <c r="AC88" s="100"/>
      <c r="AD88" s="100"/>
      <c r="AE88" s="100"/>
      <c r="AF88" s="100"/>
      <c r="AG88" s="100"/>
      <c r="AH88" s="100"/>
      <c r="AI88" s="100"/>
      <c r="AJ88" s="100"/>
      <c r="AK88" s="100"/>
      <c r="AL88" s="100"/>
      <c r="AM88" s="100"/>
      <c r="AN88" s="100"/>
      <c r="AO88" s="100"/>
      <c r="AP88" s="100"/>
      <c r="AQ88" s="100"/>
      <c r="AR88" s="100"/>
      <c r="AS88" s="100"/>
      <c r="AT88" s="100"/>
      <c r="AU88" s="100"/>
      <c r="AV88" s="100"/>
      <c r="AW88" s="100"/>
      <c r="AX88" s="100"/>
      <c r="AY88" s="100"/>
      <c r="AZ88" s="100"/>
      <c r="BA88" s="100"/>
      <c r="BB88" s="100"/>
      <c r="BC88" s="100"/>
      <c r="BD88" s="100"/>
      <c r="BE88" s="100"/>
      <c r="BF88" s="100"/>
      <c r="BG88" s="59" t="s">
        <v>2</v>
      </c>
      <c r="BP88" s="96" t="str">
        <f t="shared" si="7"/>
        <v/>
      </c>
      <c r="BQ88" s="59" t="str">
        <f>IF(BP88="","",COUNTIF(特定市町村確認用!D:D,事業実施条件確認シート!BP89))</f>
        <v/>
      </c>
    </row>
    <row r="89" spans="2:69" x14ac:dyDescent="0.4">
      <c r="B89" s="97">
        <v>72</v>
      </c>
      <c r="C89" s="98"/>
      <c r="D89" s="98"/>
      <c r="E89" s="98"/>
      <c r="F89" s="98"/>
      <c r="G89" s="98"/>
      <c r="H89" s="98"/>
      <c r="I89" s="27" t="str">
        <f t="shared" si="5"/>
        <v/>
      </c>
      <c r="J89" s="99"/>
      <c r="K89" s="211"/>
      <c r="L89" s="212"/>
      <c r="M89" s="213"/>
      <c r="N89" s="98"/>
      <c r="O89" s="100"/>
      <c r="P89" s="100"/>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0"/>
      <c r="BA89" s="100"/>
      <c r="BB89" s="100"/>
      <c r="BC89" s="100"/>
      <c r="BD89" s="100"/>
      <c r="BE89" s="100"/>
      <c r="BF89" s="100"/>
      <c r="BG89" s="59" t="s">
        <v>2</v>
      </c>
      <c r="BP89" s="96" t="str">
        <f t="shared" si="7"/>
        <v/>
      </c>
      <c r="BQ89" s="59" t="str">
        <f>IF(BP89="","",COUNTIF(特定市町村確認用!D:D,事業実施条件確認シート!BP90))</f>
        <v/>
      </c>
    </row>
    <row r="90" spans="2:69" x14ac:dyDescent="0.4">
      <c r="B90" s="97">
        <v>73</v>
      </c>
      <c r="C90" s="98"/>
      <c r="D90" s="98"/>
      <c r="E90" s="98"/>
      <c r="F90" s="98"/>
      <c r="G90" s="98"/>
      <c r="H90" s="98"/>
      <c r="I90" s="27" t="str">
        <f t="shared" si="5"/>
        <v/>
      </c>
      <c r="J90" s="99"/>
      <c r="K90" s="211"/>
      <c r="L90" s="212"/>
      <c r="M90" s="213"/>
      <c r="N90" s="98"/>
      <c r="O90" s="100"/>
      <c r="P90" s="100"/>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0"/>
      <c r="BA90" s="100"/>
      <c r="BB90" s="100"/>
      <c r="BC90" s="100"/>
      <c r="BD90" s="100"/>
      <c r="BE90" s="100"/>
      <c r="BF90" s="100"/>
      <c r="BG90" s="59" t="s">
        <v>2</v>
      </c>
      <c r="BP90" s="96" t="str">
        <f t="shared" si="7"/>
        <v/>
      </c>
      <c r="BQ90" s="59" t="str">
        <f>IF(BP90="","",COUNTIF(特定市町村確認用!D:D,事業実施条件確認シート!BP91))</f>
        <v/>
      </c>
    </row>
    <row r="91" spans="2:69" x14ac:dyDescent="0.4">
      <c r="B91" s="97">
        <v>74</v>
      </c>
      <c r="C91" s="98"/>
      <c r="D91" s="98"/>
      <c r="E91" s="98"/>
      <c r="F91" s="98"/>
      <c r="G91" s="98"/>
      <c r="H91" s="98"/>
      <c r="I91" s="27" t="str">
        <f t="shared" si="5"/>
        <v/>
      </c>
      <c r="J91" s="99"/>
      <c r="K91" s="211"/>
      <c r="L91" s="212"/>
      <c r="M91" s="213"/>
      <c r="N91" s="98"/>
      <c r="O91" s="100"/>
      <c r="P91" s="100"/>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0"/>
      <c r="BA91" s="100"/>
      <c r="BB91" s="100"/>
      <c r="BC91" s="100"/>
      <c r="BD91" s="100"/>
      <c r="BE91" s="100"/>
      <c r="BF91" s="100"/>
      <c r="BG91" s="59" t="s">
        <v>2</v>
      </c>
      <c r="BP91" s="96" t="str">
        <f t="shared" si="7"/>
        <v/>
      </c>
      <c r="BQ91" s="59" t="str">
        <f>IF(BP91="","",COUNTIF(特定市町村確認用!D:D,事業実施条件確認シート!BP92))</f>
        <v/>
      </c>
    </row>
    <row r="92" spans="2:69" x14ac:dyDescent="0.4">
      <c r="B92" s="97">
        <v>75</v>
      </c>
      <c r="C92" s="98"/>
      <c r="D92" s="98"/>
      <c r="E92" s="98"/>
      <c r="F92" s="98"/>
      <c r="G92" s="98"/>
      <c r="H92" s="98"/>
      <c r="I92" s="27" t="str">
        <f t="shared" si="5"/>
        <v/>
      </c>
      <c r="J92" s="99"/>
      <c r="K92" s="211"/>
      <c r="L92" s="212"/>
      <c r="M92" s="213"/>
      <c r="N92" s="98"/>
      <c r="O92" s="100"/>
      <c r="P92" s="100"/>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0"/>
      <c r="BA92" s="100"/>
      <c r="BB92" s="100"/>
      <c r="BC92" s="100"/>
      <c r="BD92" s="100"/>
      <c r="BE92" s="100"/>
      <c r="BF92" s="100"/>
      <c r="BG92" s="59" t="s">
        <v>2</v>
      </c>
      <c r="BP92" s="96" t="str">
        <f t="shared" si="7"/>
        <v/>
      </c>
      <c r="BQ92" s="59" t="str">
        <f>IF(BP92="","",COUNTIF(特定市町村確認用!D:D,事業実施条件確認シート!BP93))</f>
        <v/>
      </c>
    </row>
    <row r="93" spans="2:69" x14ac:dyDescent="0.4">
      <c r="B93" s="97">
        <v>76</v>
      </c>
      <c r="C93" s="98"/>
      <c r="D93" s="98"/>
      <c r="E93" s="98"/>
      <c r="F93" s="98"/>
      <c r="G93" s="98"/>
      <c r="H93" s="98"/>
      <c r="I93" s="27" t="str">
        <f t="shared" si="5"/>
        <v/>
      </c>
      <c r="J93" s="99"/>
      <c r="K93" s="211"/>
      <c r="L93" s="212"/>
      <c r="M93" s="213"/>
      <c r="N93" s="98"/>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59" t="s">
        <v>2</v>
      </c>
      <c r="BP93" s="96" t="str">
        <f t="shared" si="7"/>
        <v/>
      </c>
      <c r="BQ93" s="59" t="str">
        <f>IF(BP93="","",COUNTIF(特定市町村確認用!D:D,事業実施条件確認シート!BP94))</f>
        <v/>
      </c>
    </row>
    <row r="94" spans="2:69" x14ac:dyDescent="0.4">
      <c r="B94" s="97">
        <v>77</v>
      </c>
      <c r="C94" s="98"/>
      <c r="D94" s="98"/>
      <c r="E94" s="98"/>
      <c r="F94" s="98"/>
      <c r="G94" s="98"/>
      <c r="H94" s="98"/>
      <c r="I94" s="27" t="str">
        <f t="shared" si="5"/>
        <v/>
      </c>
      <c r="J94" s="99"/>
      <c r="K94" s="211"/>
      <c r="L94" s="212"/>
      <c r="M94" s="213"/>
      <c r="N94" s="98"/>
      <c r="O94" s="100"/>
      <c r="P94" s="100"/>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0"/>
      <c r="BA94" s="100"/>
      <c r="BB94" s="100"/>
      <c r="BC94" s="100"/>
      <c r="BD94" s="100"/>
      <c r="BE94" s="100"/>
      <c r="BF94" s="100"/>
      <c r="BG94" s="59" t="s">
        <v>2</v>
      </c>
      <c r="BP94" s="96" t="str">
        <f t="shared" si="7"/>
        <v/>
      </c>
      <c r="BQ94" s="59" t="str">
        <f>IF(BP94="","",COUNTIF(特定市町村確認用!D:D,事業実施条件確認シート!BP95))</f>
        <v/>
      </c>
    </row>
    <row r="95" spans="2:69" x14ac:dyDescent="0.4">
      <c r="B95" s="97">
        <v>78</v>
      </c>
      <c r="C95" s="98"/>
      <c r="D95" s="98"/>
      <c r="E95" s="98"/>
      <c r="F95" s="98"/>
      <c r="G95" s="98"/>
      <c r="H95" s="98"/>
      <c r="I95" s="27" t="str">
        <f t="shared" si="5"/>
        <v/>
      </c>
      <c r="J95" s="99"/>
      <c r="K95" s="211"/>
      <c r="L95" s="212"/>
      <c r="M95" s="213"/>
      <c r="N95" s="98"/>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59" t="s">
        <v>2</v>
      </c>
      <c r="BP95" s="96" t="str">
        <f t="shared" si="7"/>
        <v/>
      </c>
      <c r="BQ95" s="59" t="str">
        <f>IF(BP95="","",COUNTIF(特定市町村確認用!D:D,事業実施条件確認シート!BP96))</f>
        <v/>
      </c>
    </row>
    <row r="96" spans="2:69" x14ac:dyDescent="0.4">
      <c r="B96" s="97">
        <v>79</v>
      </c>
      <c r="C96" s="98"/>
      <c r="D96" s="98"/>
      <c r="E96" s="98"/>
      <c r="F96" s="98"/>
      <c r="G96" s="98"/>
      <c r="H96" s="98"/>
      <c r="I96" s="27" t="str">
        <f t="shared" si="5"/>
        <v/>
      </c>
      <c r="J96" s="99"/>
      <c r="K96" s="211"/>
      <c r="L96" s="212"/>
      <c r="M96" s="213"/>
      <c r="N96" s="98"/>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59" t="s">
        <v>2</v>
      </c>
      <c r="BP96" s="96" t="str">
        <f t="shared" si="7"/>
        <v/>
      </c>
      <c r="BQ96" s="59" t="str">
        <f>IF(BP96="","",COUNTIF(特定市町村確認用!D:D,事業実施条件確認シート!BP97))</f>
        <v/>
      </c>
    </row>
    <row r="97" spans="2:69" x14ac:dyDescent="0.4">
      <c r="B97" s="97">
        <v>80</v>
      </c>
      <c r="C97" s="98"/>
      <c r="D97" s="98"/>
      <c r="E97" s="98"/>
      <c r="F97" s="98"/>
      <c r="G97" s="98"/>
      <c r="H97" s="98"/>
      <c r="I97" s="27" t="str">
        <f t="shared" si="5"/>
        <v/>
      </c>
      <c r="J97" s="99"/>
      <c r="K97" s="214"/>
      <c r="L97" s="215"/>
      <c r="M97" s="216"/>
      <c r="N97" s="98"/>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59" t="s">
        <v>2</v>
      </c>
      <c r="BP97" s="96" t="str">
        <f t="shared" si="7"/>
        <v/>
      </c>
      <c r="BQ97" s="59" t="str">
        <f>IF(BP97="","",COUNTIF(特定市町村確認用!D:D,事業実施条件確認シート!BP98))</f>
        <v/>
      </c>
    </row>
    <row r="98" spans="2:69" s="96" customFormat="1" x14ac:dyDescent="0.4">
      <c r="B98" s="108" t="s">
        <v>329</v>
      </c>
      <c r="C98" s="28"/>
      <c r="D98" s="28" t="s">
        <v>2</v>
      </c>
      <c r="E98" s="28" t="s">
        <v>2</v>
      </c>
      <c r="F98" s="28" t="s">
        <v>2</v>
      </c>
      <c r="G98" s="28" t="s">
        <v>2</v>
      </c>
      <c r="H98" s="28" t="s">
        <v>2</v>
      </c>
      <c r="I98" s="28" t="s">
        <v>2</v>
      </c>
      <c r="J98" s="28" t="s">
        <v>2</v>
      </c>
      <c r="K98" s="86">
        <f>L98+M98</f>
        <v>0</v>
      </c>
      <c r="L98" s="86">
        <f>SUM(O98+Q98+S98+U98+W98+Y98+AA98+AC98+AE98+AG98+AI98+AK98+AM98+AO98+AQ98+AS98+AU98+AW98+AY98+BA98+BC98+BE98)</f>
        <v>0</v>
      </c>
      <c r="M98" s="86">
        <f>SUM(P98+R98+T98+V98+X98+Z98+AB98+AD98+AF98+AH98+AJ98+AL98+AN98+AP98+AR98+AT98+AV98+AX98+AZ98+BB98+BD98+BF98)</f>
        <v>0</v>
      </c>
      <c r="N98" s="37">
        <f>SUM(N99:N138)</f>
        <v>0</v>
      </c>
      <c r="O98" s="86">
        <f>ROUNDDOWN(SUM(O99:O138),0)</f>
        <v>0</v>
      </c>
      <c r="P98" s="86">
        <f t="shared" ref="P98:BF98" si="8">ROUNDDOWN(SUM(P99:P138),0)</f>
        <v>0</v>
      </c>
      <c r="Q98" s="86">
        <f t="shared" si="8"/>
        <v>0</v>
      </c>
      <c r="R98" s="86">
        <f t="shared" si="8"/>
        <v>0</v>
      </c>
      <c r="S98" s="86">
        <f t="shared" si="8"/>
        <v>0</v>
      </c>
      <c r="T98" s="86">
        <f t="shared" si="8"/>
        <v>0</v>
      </c>
      <c r="U98" s="86">
        <f t="shared" si="8"/>
        <v>0</v>
      </c>
      <c r="V98" s="86">
        <f t="shared" si="8"/>
        <v>0</v>
      </c>
      <c r="W98" s="86">
        <f t="shared" si="8"/>
        <v>0</v>
      </c>
      <c r="X98" s="86">
        <f t="shared" si="8"/>
        <v>0</v>
      </c>
      <c r="Y98" s="86">
        <f t="shared" si="8"/>
        <v>0</v>
      </c>
      <c r="Z98" s="86">
        <f t="shared" si="8"/>
        <v>0</v>
      </c>
      <c r="AA98" s="86">
        <f t="shared" si="8"/>
        <v>0</v>
      </c>
      <c r="AB98" s="86">
        <f t="shared" si="8"/>
        <v>0</v>
      </c>
      <c r="AC98" s="86">
        <f t="shared" si="8"/>
        <v>0</v>
      </c>
      <c r="AD98" s="86">
        <f t="shared" si="8"/>
        <v>0</v>
      </c>
      <c r="AE98" s="86">
        <f t="shared" si="8"/>
        <v>0</v>
      </c>
      <c r="AF98" s="86">
        <f t="shared" si="8"/>
        <v>0</v>
      </c>
      <c r="AG98" s="86">
        <f t="shared" si="8"/>
        <v>0</v>
      </c>
      <c r="AH98" s="86">
        <f t="shared" si="8"/>
        <v>0</v>
      </c>
      <c r="AI98" s="86">
        <f t="shared" si="8"/>
        <v>0</v>
      </c>
      <c r="AJ98" s="86">
        <f t="shared" si="8"/>
        <v>0</v>
      </c>
      <c r="AK98" s="86">
        <f t="shared" si="8"/>
        <v>0</v>
      </c>
      <c r="AL98" s="86">
        <f t="shared" si="8"/>
        <v>0</v>
      </c>
      <c r="AM98" s="86">
        <f t="shared" si="8"/>
        <v>0</v>
      </c>
      <c r="AN98" s="86">
        <f t="shared" si="8"/>
        <v>0</v>
      </c>
      <c r="AO98" s="86">
        <f t="shared" si="8"/>
        <v>0</v>
      </c>
      <c r="AP98" s="86">
        <f t="shared" si="8"/>
        <v>0</v>
      </c>
      <c r="AQ98" s="86">
        <f t="shared" si="8"/>
        <v>0</v>
      </c>
      <c r="AR98" s="86">
        <f t="shared" si="8"/>
        <v>0</v>
      </c>
      <c r="AS98" s="86">
        <f t="shared" si="8"/>
        <v>0</v>
      </c>
      <c r="AT98" s="86">
        <f t="shared" si="8"/>
        <v>0</v>
      </c>
      <c r="AU98" s="86">
        <f t="shared" si="8"/>
        <v>0</v>
      </c>
      <c r="AV98" s="86">
        <f t="shared" si="8"/>
        <v>0</v>
      </c>
      <c r="AW98" s="86">
        <f t="shared" si="8"/>
        <v>0</v>
      </c>
      <c r="AX98" s="86">
        <f t="shared" si="8"/>
        <v>0</v>
      </c>
      <c r="AY98" s="86">
        <f t="shared" si="8"/>
        <v>0</v>
      </c>
      <c r="AZ98" s="86">
        <f t="shared" si="8"/>
        <v>0</v>
      </c>
      <c r="BA98" s="86">
        <f t="shared" si="8"/>
        <v>0</v>
      </c>
      <c r="BB98" s="86">
        <f t="shared" si="8"/>
        <v>0</v>
      </c>
      <c r="BC98" s="86">
        <f t="shared" si="8"/>
        <v>0</v>
      </c>
      <c r="BD98" s="86">
        <f t="shared" si="8"/>
        <v>0</v>
      </c>
      <c r="BE98" s="86">
        <f t="shared" si="8"/>
        <v>0</v>
      </c>
      <c r="BF98" s="86">
        <f t="shared" si="8"/>
        <v>0</v>
      </c>
      <c r="BG98" s="59" t="s">
        <v>2</v>
      </c>
      <c r="BH98" s="61"/>
      <c r="BI98" s="61"/>
      <c r="BJ98" s="62"/>
      <c r="BK98" s="62"/>
      <c r="BL98" s="62"/>
      <c r="BM98" s="62"/>
      <c r="BN98" s="62"/>
      <c r="BO98" s="62"/>
      <c r="BP98" s="96" t="str">
        <f t="shared" si="7"/>
        <v>**</v>
      </c>
      <c r="BQ98" s="59">
        <f>IF(BP98="","",COUNTIF(特定市町村確認用!D:D,事業実施条件確認シート!BP99))</f>
        <v>760</v>
      </c>
    </row>
    <row r="99" spans="2:69" x14ac:dyDescent="0.4">
      <c r="B99" s="97">
        <v>81</v>
      </c>
      <c r="C99" s="98"/>
      <c r="D99" s="98"/>
      <c r="E99" s="98"/>
      <c r="F99" s="98"/>
      <c r="G99" s="98"/>
      <c r="H99" s="98"/>
      <c r="I99" s="29" t="str">
        <f t="shared" ref="I99:I138" si="9">IF(BJ99=1,"該当","")</f>
        <v/>
      </c>
      <c r="J99" s="99"/>
      <c r="K99" s="208" t="str">
        <f t="shared" ref="K99" si="10">IF(SUM(L99:M99)=0,"",SUM(L99:M99))</f>
        <v/>
      </c>
      <c r="L99" s="209"/>
      <c r="M99" s="210"/>
      <c r="N99" s="98"/>
      <c r="O99" s="100"/>
      <c r="P99" s="100"/>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0"/>
      <c r="BA99" s="100"/>
      <c r="BB99" s="100"/>
      <c r="BC99" s="100"/>
      <c r="BD99" s="100"/>
      <c r="BE99" s="100"/>
      <c r="BF99" s="100"/>
      <c r="BG99" s="59" t="s">
        <v>2</v>
      </c>
      <c r="BP99" s="96" t="str">
        <f t="shared" si="7"/>
        <v/>
      </c>
      <c r="BQ99" s="59" t="str">
        <f>IF(BP99="","",COUNTIF(特定市町村確認用!D:D,事業実施条件確認シート!BP100))</f>
        <v/>
      </c>
    </row>
    <row r="100" spans="2:69" x14ac:dyDescent="0.4">
      <c r="B100" s="97">
        <v>82</v>
      </c>
      <c r="C100" s="98"/>
      <c r="D100" s="98"/>
      <c r="E100" s="98"/>
      <c r="F100" s="98"/>
      <c r="G100" s="98"/>
      <c r="H100" s="98"/>
      <c r="I100" s="29" t="str">
        <f t="shared" si="9"/>
        <v/>
      </c>
      <c r="J100" s="99"/>
      <c r="K100" s="211"/>
      <c r="L100" s="212"/>
      <c r="M100" s="213"/>
      <c r="N100" s="98"/>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59" t="s">
        <v>2</v>
      </c>
      <c r="BP100" s="96" t="str">
        <f t="shared" si="7"/>
        <v/>
      </c>
      <c r="BQ100" s="59" t="str">
        <f>IF(BP100="","",COUNTIF(特定市町村確認用!D:D,事業実施条件確認シート!BP101))</f>
        <v/>
      </c>
    </row>
    <row r="101" spans="2:69" x14ac:dyDescent="0.4">
      <c r="B101" s="97">
        <v>83</v>
      </c>
      <c r="C101" s="98"/>
      <c r="D101" s="98"/>
      <c r="E101" s="98"/>
      <c r="F101" s="98"/>
      <c r="G101" s="98"/>
      <c r="H101" s="98"/>
      <c r="I101" s="29" t="str">
        <f t="shared" si="9"/>
        <v/>
      </c>
      <c r="J101" s="99"/>
      <c r="K101" s="211"/>
      <c r="L101" s="212"/>
      <c r="M101" s="213"/>
      <c r="N101" s="98"/>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c r="BE101" s="100"/>
      <c r="BF101" s="100"/>
      <c r="BG101" s="59" t="s">
        <v>2</v>
      </c>
      <c r="BP101" s="96" t="str">
        <f t="shared" si="7"/>
        <v/>
      </c>
      <c r="BQ101" s="59" t="str">
        <f>IF(BP101="","",COUNTIF(特定市町村確認用!D:D,事業実施条件確認シート!BP102))</f>
        <v/>
      </c>
    </row>
    <row r="102" spans="2:69" x14ac:dyDescent="0.4">
      <c r="B102" s="97">
        <v>84</v>
      </c>
      <c r="C102" s="98"/>
      <c r="D102" s="98"/>
      <c r="E102" s="98"/>
      <c r="F102" s="98"/>
      <c r="G102" s="98"/>
      <c r="H102" s="98"/>
      <c r="I102" s="29" t="str">
        <f t="shared" si="9"/>
        <v/>
      </c>
      <c r="J102" s="99"/>
      <c r="K102" s="211"/>
      <c r="L102" s="212"/>
      <c r="M102" s="213"/>
      <c r="N102" s="98"/>
      <c r="O102" s="100"/>
      <c r="P102" s="100"/>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c r="BE102" s="100"/>
      <c r="BF102" s="100"/>
      <c r="BG102" s="59" t="s">
        <v>2</v>
      </c>
      <c r="BP102" s="96" t="str">
        <f t="shared" si="7"/>
        <v/>
      </c>
      <c r="BQ102" s="59" t="str">
        <f>IF(BP102="","",COUNTIF(特定市町村確認用!D:D,事業実施条件確認シート!BP103))</f>
        <v/>
      </c>
    </row>
    <row r="103" spans="2:69" x14ac:dyDescent="0.4">
      <c r="B103" s="97">
        <v>85</v>
      </c>
      <c r="C103" s="98"/>
      <c r="D103" s="98"/>
      <c r="E103" s="98"/>
      <c r="F103" s="98"/>
      <c r="G103" s="98"/>
      <c r="H103" s="98"/>
      <c r="I103" s="29" t="str">
        <f t="shared" si="9"/>
        <v/>
      </c>
      <c r="J103" s="99"/>
      <c r="K103" s="211"/>
      <c r="L103" s="212"/>
      <c r="M103" s="213"/>
      <c r="N103" s="98"/>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c r="BE103" s="100"/>
      <c r="BF103" s="100"/>
      <c r="BG103" s="59" t="s">
        <v>2</v>
      </c>
      <c r="BP103" s="96" t="str">
        <f t="shared" si="7"/>
        <v/>
      </c>
      <c r="BQ103" s="59" t="str">
        <f>IF(BP103="","",COUNTIF(特定市町村確認用!D:D,事業実施条件確認シート!BP104))</f>
        <v/>
      </c>
    </row>
    <row r="104" spans="2:69" x14ac:dyDescent="0.4">
      <c r="B104" s="97">
        <v>86</v>
      </c>
      <c r="C104" s="98"/>
      <c r="D104" s="98"/>
      <c r="E104" s="98"/>
      <c r="F104" s="98"/>
      <c r="G104" s="98"/>
      <c r="H104" s="98"/>
      <c r="I104" s="29" t="str">
        <f t="shared" si="9"/>
        <v/>
      </c>
      <c r="J104" s="99"/>
      <c r="K104" s="211"/>
      <c r="L104" s="212"/>
      <c r="M104" s="213"/>
      <c r="N104" s="98"/>
      <c r="O104" s="100"/>
      <c r="P104" s="100"/>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c r="BE104" s="100"/>
      <c r="BF104" s="100"/>
      <c r="BG104" s="59" t="s">
        <v>2</v>
      </c>
      <c r="BP104" s="96" t="str">
        <f t="shared" si="7"/>
        <v/>
      </c>
      <c r="BQ104" s="59" t="str">
        <f>IF(BP104="","",COUNTIF(特定市町村確認用!D:D,事業実施条件確認シート!BP105))</f>
        <v/>
      </c>
    </row>
    <row r="105" spans="2:69" x14ac:dyDescent="0.4">
      <c r="B105" s="97">
        <v>87</v>
      </c>
      <c r="C105" s="98"/>
      <c r="D105" s="98"/>
      <c r="E105" s="98"/>
      <c r="F105" s="98"/>
      <c r="G105" s="98"/>
      <c r="H105" s="98"/>
      <c r="I105" s="29" t="str">
        <f t="shared" si="9"/>
        <v/>
      </c>
      <c r="J105" s="99"/>
      <c r="K105" s="211"/>
      <c r="L105" s="212"/>
      <c r="M105" s="213"/>
      <c r="N105" s="98"/>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59" t="s">
        <v>2</v>
      </c>
      <c r="BP105" s="96" t="str">
        <f t="shared" si="7"/>
        <v/>
      </c>
      <c r="BQ105" s="59" t="str">
        <f>IF(BP105="","",COUNTIF(特定市町村確認用!D:D,事業実施条件確認シート!BP106))</f>
        <v/>
      </c>
    </row>
    <row r="106" spans="2:69" x14ac:dyDescent="0.4">
      <c r="B106" s="97">
        <v>88</v>
      </c>
      <c r="C106" s="98"/>
      <c r="D106" s="98"/>
      <c r="E106" s="98"/>
      <c r="F106" s="98"/>
      <c r="G106" s="98"/>
      <c r="H106" s="98"/>
      <c r="I106" s="29" t="str">
        <f t="shared" si="9"/>
        <v/>
      </c>
      <c r="J106" s="99"/>
      <c r="K106" s="211"/>
      <c r="L106" s="212"/>
      <c r="M106" s="213"/>
      <c r="N106" s="98"/>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59" t="s">
        <v>2</v>
      </c>
      <c r="BP106" s="96" t="str">
        <f t="shared" si="7"/>
        <v/>
      </c>
      <c r="BQ106" s="59" t="str">
        <f>IF(BP106="","",COUNTIF(特定市町村確認用!D:D,事業実施条件確認シート!BP107))</f>
        <v/>
      </c>
    </row>
    <row r="107" spans="2:69" x14ac:dyDescent="0.4">
      <c r="B107" s="97">
        <v>89</v>
      </c>
      <c r="C107" s="98"/>
      <c r="D107" s="98"/>
      <c r="E107" s="98"/>
      <c r="F107" s="98"/>
      <c r="G107" s="98"/>
      <c r="H107" s="98"/>
      <c r="I107" s="29" t="str">
        <f t="shared" si="9"/>
        <v/>
      </c>
      <c r="J107" s="99"/>
      <c r="K107" s="211"/>
      <c r="L107" s="212"/>
      <c r="M107" s="213"/>
      <c r="N107" s="98"/>
      <c r="O107" s="100"/>
      <c r="P107" s="100"/>
      <c r="Q107" s="100"/>
      <c r="R107" s="100"/>
      <c r="S107" s="100"/>
      <c r="T107" s="100"/>
      <c r="U107" s="100"/>
      <c r="V107" s="100"/>
      <c r="W107" s="100"/>
      <c r="X107" s="100"/>
      <c r="Y107" s="100"/>
      <c r="Z107" s="100"/>
      <c r="AA107" s="100"/>
      <c r="AB107" s="100"/>
      <c r="AC107" s="100"/>
      <c r="AD107" s="100"/>
      <c r="AE107" s="100"/>
      <c r="AF107" s="100"/>
      <c r="AG107" s="100"/>
      <c r="AH107" s="100"/>
      <c r="AI107" s="100"/>
      <c r="AJ107" s="100"/>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c r="BE107" s="100"/>
      <c r="BF107" s="100"/>
      <c r="BG107" s="59" t="s">
        <v>2</v>
      </c>
      <c r="BP107" s="96" t="str">
        <f t="shared" si="7"/>
        <v/>
      </c>
      <c r="BQ107" s="59" t="str">
        <f>IF(BP107="","",COUNTIF(特定市町村確認用!D:D,事業実施条件確認シート!BP108))</f>
        <v/>
      </c>
    </row>
    <row r="108" spans="2:69" x14ac:dyDescent="0.4">
      <c r="B108" s="97">
        <v>90</v>
      </c>
      <c r="C108" s="98"/>
      <c r="D108" s="98"/>
      <c r="E108" s="98"/>
      <c r="F108" s="98"/>
      <c r="G108" s="98"/>
      <c r="H108" s="98"/>
      <c r="I108" s="29" t="str">
        <f t="shared" si="9"/>
        <v/>
      </c>
      <c r="J108" s="99"/>
      <c r="K108" s="211"/>
      <c r="L108" s="212"/>
      <c r="M108" s="213"/>
      <c r="N108" s="98"/>
      <c r="O108" s="100"/>
      <c r="P108" s="100"/>
      <c r="Q108" s="100"/>
      <c r="R108" s="100"/>
      <c r="S108" s="100"/>
      <c r="T108" s="100"/>
      <c r="U108" s="100"/>
      <c r="V108" s="100"/>
      <c r="W108" s="100"/>
      <c r="X108" s="100"/>
      <c r="Y108" s="100"/>
      <c r="Z108" s="100"/>
      <c r="AA108" s="100"/>
      <c r="AB108" s="100"/>
      <c r="AC108" s="100"/>
      <c r="AD108" s="100"/>
      <c r="AE108" s="100"/>
      <c r="AF108" s="100"/>
      <c r="AG108" s="100"/>
      <c r="AH108" s="100"/>
      <c r="AI108" s="100"/>
      <c r="AJ108" s="100"/>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c r="BE108" s="100"/>
      <c r="BF108" s="100"/>
      <c r="BG108" s="59" t="s">
        <v>2</v>
      </c>
      <c r="BP108" s="96" t="str">
        <f t="shared" si="7"/>
        <v/>
      </c>
      <c r="BQ108" s="59" t="str">
        <f>IF(BP108="","",COUNTIF(特定市町村確認用!D:D,事業実施条件確認シート!BP109))</f>
        <v/>
      </c>
    </row>
    <row r="109" spans="2:69" x14ac:dyDescent="0.4">
      <c r="B109" s="97">
        <v>91</v>
      </c>
      <c r="C109" s="98"/>
      <c r="D109" s="98"/>
      <c r="E109" s="98"/>
      <c r="F109" s="98"/>
      <c r="G109" s="98"/>
      <c r="H109" s="98"/>
      <c r="I109" s="29" t="str">
        <f t="shared" si="9"/>
        <v/>
      </c>
      <c r="J109" s="99"/>
      <c r="K109" s="211"/>
      <c r="L109" s="212"/>
      <c r="M109" s="213"/>
      <c r="N109" s="98"/>
      <c r="O109" s="100"/>
      <c r="P109" s="100"/>
      <c r="Q109" s="100"/>
      <c r="R109" s="100"/>
      <c r="S109" s="100"/>
      <c r="T109" s="100"/>
      <c r="U109" s="100"/>
      <c r="V109" s="100"/>
      <c r="W109" s="100"/>
      <c r="X109" s="100"/>
      <c r="Y109" s="100"/>
      <c r="Z109" s="100"/>
      <c r="AA109" s="100"/>
      <c r="AB109" s="100"/>
      <c r="AC109" s="100"/>
      <c r="AD109" s="100"/>
      <c r="AE109" s="100"/>
      <c r="AF109" s="100"/>
      <c r="AG109" s="100"/>
      <c r="AH109" s="100"/>
      <c r="AI109" s="100"/>
      <c r="AJ109" s="100"/>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c r="BE109" s="100"/>
      <c r="BF109" s="100"/>
      <c r="BG109" s="59" t="s">
        <v>2</v>
      </c>
      <c r="BP109" s="96" t="str">
        <f t="shared" si="7"/>
        <v/>
      </c>
      <c r="BQ109" s="59" t="str">
        <f>IF(BP109="","",COUNTIF(特定市町村確認用!D:D,事業実施条件確認シート!BP110))</f>
        <v/>
      </c>
    </row>
    <row r="110" spans="2:69" x14ac:dyDescent="0.4">
      <c r="B110" s="97">
        <v>92</v>
      </c>
      <c r="C110" s="98"/>
      <c r="D110" s="98"/>
      <c r="E110" s="98"/>
      <c r="F110" s="98"/>
      <c r="G110" s="98"/>
      <c r="H110" s="98"/>
      <c r="I110" s="29" t="str">
        <f t="shared" si="9"/>
        <v/>
      </c>
      <c r="J110" s="99"/>
      <c r="K110" s="211"/>
      <c r="L110" s="212"/>
      <c r="M110" s="213"/>
      <c r="N110" s="98"/>
      <c r="O110" s="100"/>
      <c r="P110" s="100"/>
      <c r="Q110" s="100"/>
      <c r="R110" s="100"/>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c r="BE110" s="100"/>
      <c r="BF110" s="100"/>
      <c r="BG110" s="59" t="s">
        <v>2</v>
      </c>
      <c r="BP110" s="96" t="str">
        <f t="shared" si="7"/>
        <v/>
      </c>
      <c r="BQ110" s="59" t="str">
        <f>IF(BP110="","",COUNTIF(特定市町村確認用!D:D,事業実施条件確認シート!BP111))</f>
        <v/>
      </c>
    </row>
    <row r="111" spans="2:69" x14ac:dyDescent="0.4">
      <c r="B111" s="97">
        <v>93</v>
      </c>
      <c r="C111" s="98"/>
      <c r="D111" s="98"/>
      <c r="E111" s="98"/>
      <c r="F111" s="98"/>
      <c r="G111" s="98"/>
      <c r="H111" s="98"/>
      <c r="I111" s="29" t="str">
        <f t="shared" si="9"/>
        <v/>
      </c>
      <c r="J111" s="99"/>
      <c r="K111" s="211"/>
      <c r="L111" s="212"/>
      <c r="M111" s="213"/>
      <c r="N111" s="98"/>
      <c r="O111" s="100"/>
      <c r="P111" s="100"/>
      <c r="Q111" s="100"/>
      <c r="R111" s="100"/>
      <c r="S111" s="100"/>
      <c r="T111" s="100"/>
      <c r="U111" s="100"/>
      <c r="V111" s="100"/>
      <c r="W111" s="100"/>
      <c r="X111" s="100"/>
      <c r="Y111" s="100"/>
      <c r="Z111" s="100"/>
      <c r="AA111" s="100"/>
      <c r="AB111" s="100"/>
      <c r="AC111" s="100"/>
      <c r="AD111" s="100"/>
      <c r="AE111" s="100"/>
      <c r="AF111" s="100"/>
      <c r="AG111" s="100"/>
      <c r="AH111" s="100"/>
      <c r="AI111" s="100"/>
      <c r="AJ111" s="100"/>
      <c r="AK111" s="100"/>
      <c r="AL111" s="100"/>
      <c r="AM111" s="100"/>
      <c r="AN111" s="100"/>
      <c r="AO111" s="100"/>
      <c r="AP111" s="100"/>
      <c r="AQ111" s="100"/>
      <c r="AR111" s="100"/>
      <c r="AS111" s="100"/>
      <c r="AT111" s="100"/>
      <c r="AU111" s="100"/>
      <c r="AV111" s="100"/>
      <c r="AW111" s="100"/>
      <c r="AX111" s="100"/>
      <c r="AY111" s="100"/>
      <c r="AZ111" s="100"/>
      <c r="BA111" s="100"/>
      <c r="BB111" s="100"/>
      <c r="BC111" s="100"/>
      <c r="BD111" s="100"/>
      <c r="BE111" s="100"/>
      <c r="BF111" s="100"/>
      <c r="BG111" s="59" t="s">
        <v>2</v>
      </c>
      <c r="BP111" s="96" t="str">
        <f t="shared" si="7"/>
        <v/>
      </c>
      <c r="BQ111" s="59" t="str">
        <f>IF(BP111="","",COUNTIF(特定市町村確認用!D:D,事業実施条件確認シート!BP112))</f>
        <v/>
      </c>
    </row>
    <row r="112" spans="2:69" x14ac:dyDescent="0.4">
      <c r="B112" s="97">
        <v>94</v>
      </c>
      <c r="C112" s="98"/>
      <c r="D112" s="98"/>
      <c r="E112" s="98"/>
      <c r="F112" s="98"/>
      <c r="G112" s="98"/>
      <c r="H112" s="98"/>
      <c r="I112" s="29" t="str">
        <f t="shared" si="9"/>
        <v/>
      </c>
      <c r="J112" s="99"/>
      <c r="K112" s="211"/>
      <c r="L112" s="212"/>
      <c r="M112" s="213"/>
      <c r="N112" s="98"/>
      <c r="O112" s="100"/>
      <c r="P112" s="100"/>
      <c r="Q112" s="100"/>
      <c r="R112" s="100"/>
      <c r="S112" s="100"/>
      <c r="T112" s="100"/>
      <c r="U112" s="100"/>
      <c r="V112" s="100"/>
      <c r="W112" s="100"/>
      <c r="X112" s="100"/>
      <c r="Y112" s="100"/>
      <c r="Z112" s="100"/>
      <c r="AA112" s="100"/>
      <c r="AB112" s="100"/>
      <c r="AC112" s="100"/>
      <c r="AD112" s="100"/>
      <c r="AE112" s="100"/>
      <c r="AF112" s="100"/>
      <c r="AG112" s="100"/>
      <c r="AH112" s="100"/>
      <c r="AI112" s="100"/>
      <c r="AJ112" s="100"/>
      <c r="AK112" s="100"/>
      <c r="AL112" s="100"/>
      <c r="AM112" s="100"/>
      <c r="AN112" s="100"/>
      <c r="AO112" s="100"/>
      <c r="AP112" s="100"/>
      <c r="AQ112" s="100"/>
      <c r="AR112" s="100"/>
      <c r="AS112" s="100"/>
      <c r="AT112" s="100"/>
      <c r="AU112" s="100"/>
      <c r="AV112" s="100"/>
      <c r="AW112" s="100"/>
      <c r="AX112" s="100"/>
      <c r="AY112" s="100"/>
      <c r="AZ112" s="100"/>
      <c r="BA112" s="100"/>
      <c r="BB112" s="100"/>
      <c r="BC112" s="100"/>
      <c r="BD112" s="100"/>
      <c r="BE112" s="100"/>
      <c r="BF112" s="100"/>
      <c r="BG112" s="59" t="s">
        <v>2</v>
      </c>
      <c r="BP112" s="96" t="str">
        <f t="shared" si="7"/>
        <v/>
      </c>
      <c r="BQ112" s="59" t="str">
        <f>IF(BP112="","",COUNTIF(特定市町村確認用!D:D,事業実施条件確認シート!BP113))</f>
        <v/>
      </c>
    </row>
    <row r="113" spans="2:69" x14ac:dyDescent="0.4">
      <c r="B113" s="97">
        <v>95</v>
      </c>
      <c r="C113" s="98"/>
      <c r="D113" s="98"/>
      <c r="E113" s="98"/>
      <c r="F113" s="98"/>
      <c r="G113" s="98"/>
      <c r="H113" s="98"/>
      <c r="I113" s="29" t="str">
        <f t="shared" si="9"/>
        <v/>
      </c>
      <c r="J113" s="99"/>
      <c r="K113" s="211"/>
      <c r="L113" s="212"/>
      <c r="M113" s="213"/>
      <c r="N113" s="98"/>
      <c r="O113" s="100"/>
      <c r="P113" s="100"/>
      <c r="Q113" s="100"/>
      <c r="R113" s="100"/>
      <c r="S113" s="100"/>
      <c r="T113" s="100"/>
      <c r="U113" s="100"/>
      <c r="V113" s="100"/>
      <c r="W113" s="100"/>
      <c r="X113" s="100"/>
      <c r="Y113" s="100"/>
      <c r="Z113" s="100"/>
      <c r="AA113" s="100"/>
      <c r="AB113" s="100"/>
      <c r="AC113" s="100"/>
      <c r="AD113" s="100"/>
      <c r="AE113" s="100"/>
      <c r="AF113" s="100"/>
      <c r="AG113" s="100"/>
      <c r="AH113" s="100"/>
      <c r="AI113" s="100"/>
      <c r="AJ113" s="100"/>
      <c r="AK113" s="100"/>
      <c r="AL113" s="100"/>
      <c r="AM113" s="100"/>
      <c r="AN113" s="100"/>
      <c r="AO113" s="100"/>
      <c r="AP113" s="100"/>
      <c r="AQ113" s="100"/>
      <c r="AR113" s="100"/>
      <c r="AS113" s="100"/>
      <c r="AT113" s="100"/>
      <c r="AU113" s="100"/>
      <c r="AV113" s="100"/>
      <c r="AW113" s="100"/>
      <c r="AX113" s="100"/>
      <c r="AY113" s="100"/>
      <c r="AZ113" s="100"/>
      <c r="BA113" s="100"/>
      <c r="BB113" s="100"/>
      <c r="BC113" s="100"/>
      <c r="BD113" s="100"/>
      <c r="BE113" s="100"/>
      <c r="BF113" s="100"/>
      <c r="BG113" s="59" t="s">
        <v>2</v>
      </c>
      <c r="BP113" s="96" t="str">
        <f t="shared" si="7"/>
        <v/>
      </c>
      <c r="BQ113" s="59" t="str">
        <f>IF(BP113="","",COUNTIF(特定市町村確認用!D:D,事業実施条件確認シート!BP114))</f>
        <v/>
      </c>
    </row>
    <row r="114" spans="2:69" x14ac:dyDescent="0.4">
      <c r="B114" s="97">
        <v>96</v>
      </c>
      <c r="C114" s="98"/>
      <c r="D114" s="98"/>
      <c r="E114" s="98"/>
      <c r="F114" s="98"/>
      <c r="G114" s="98"/>
      <c r="H114" s="98"/>
      <c r="I114" s="29" t="str">
        <f t="shared" si="9"/>
        <v/>
      </c>
      <c r="J114" s="99"/>
      <c r="K114" s="211"/>
      <c r="L114" s="212"/>
      <c r="M114" s="213"/>
      <c r="N114" s="98"/>
      <c r="O114" s="100"/>
      <c r="P114" s="100"/>
      <c r="Q114" s="100"/>
      <c r="R114" s="100"/>
      <c r="S114" s="100"/>
      <c r="T114" s="100"/>
      <c r="U114" s="100"/>
      <c r="V114" s="100"/>
      <c r="W114" s="100"/>
      <c r="X114" s="100"/>
      <c r="Y114" s="100"/>
      <c r="Z114" s="100"/>
      <c r="AA114" s="100"/>
      <c r="AB114" s="100"/>
      <c r="AC114" s="100"/>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0"/>
      <c r="AY114" s="100"/>
      <c r="AZ114" s="100"/>
      <c r="BA114" s="100"/>
      <c r="BB114" s="100"/>
      <c r="BC114" s="100"/>
      <c r="BD114" s="100"/>
      <c r="BE114" s="100"/>
      <c r="BF114" s="100"/>
      <c r="BG114" s="59" t="s">
        <v>2</v>
      </c>
      <c r="BP114" s="96" t="str">
        <f t="shared" si="7"/>
        <v/>
      </c>
      <c r="BQ114" s="59" t="str">
        <f>IF(BP114="","",COUNTIF(特定市町村確認用!D:D,事業実施条件確認シート!BP115))</f>
        <v/>
      </c>
    </row>
    <row r="115" spans="2:69" x14ac:dyDescent="0.4">
      <c r="B115" s="97">
        <v>97</v>
      </c>
      <c r="C115" s="98"/>
      <c r="D115" s="98"/>
      <c r="E115" s="98"/>
      <c r="F115" s="98"/>
      <c r="G115" s="98"/>
      <c r="H115" s="98"/>
      <c r="I115" s="29" t="str">
        <f t="shared" si="9"/>
        <v/>
      </c>
      <c r="J115" s="99"/>
      <c r="K115" s="211"/>
      <c r="L115" s="212"/>
      <c r="M115" s="213"/>
      <c r="N115" s="98"/>
      <c r="O115" s="100"/>
      <c r="P115" s="100"/>
      <c r="Q115" s="100"/>
      <c r="R115" s="100"/>
      <c r="S115" s="100"/>
      <c r="T115" s="100"/>
      <c r="U115" s="100"/>
      <c r="V115" s="100"/>
      <c r="W115" s="100"/>
      <c r="X115" s="100"/>
      <c r="Y115" s="100"/>
      <c r="Z115" s="100"/>
      <c r="AA115" s="100"/>
      <c r="AB115" s="100"/>
      <c r="AC115" s="100"/>
      <c r="AD115" s="100"/>
      <c r="AE115" s="100"/>
      <c r="AF115" s="100"/>
      <c r="AG115" s="100"/>
      <c r="AH115" s="100"/>
      <c r="AI115" s="100"/>
      <c r="AJ115" s="100"/>
      <c r="AK115" s="100"/>
      <c r="AL115" s="100"/>
      <c r="AM115" s="100"/>
      <c r="AN115" s="100"/>
      <c r="AO115" s="100"/>
      <c r="AP115" s="100"/>
      <c r="AQ115" s="100"/>
      <c r="AR115" s="100"/>
      <c r="AS115" s="100"/>
      <c r="AT115" s="100"/>
      <c r="AU115" s="100"/>
      <c r="AV115" s="100"/>
      <c r="AW115" s="100"/>
      <c r="AX115" s="100"/>
      <c r="AY115" s="100"/>
      <c r="AZ115" s="100"/>
      <c r="BA115" s="100"/>
      <c r="BB115" s="100"/>
      <c r="BC115" s="100"/>
      <c r="BD115" s="100"/>
      <c r="BE115" s="100"/>
      <c r="BF115" s="100"/>
      <c r="BG115" s="59" t="s">
        <v>2</v>
      </c>
      <c r="BP115" s="96" t="str">
        <f t="shared" si="7"/>
        <v/>
      </c>
      <c r="BQ115" s="59" t="str">
        <f>IF(BP115="","",COUNTIF(特定市町村確認用!D:D,事業実施条件確認シート!BP116))</f>
        <v/>
      </c>
    </row>
    <row r="116" spans="2:69" x14ac:dyDescent="0.4">
      <c r="B116" s="97">
        <v>98</v>
      </c>
      <c r="C116" s="98"/>
      <c r="D116" s="98"/>
      <c r="E116" s="98"/>
      <c r="F116" s="98"/>
      <c r="G116" s="98"/>
      <c r="H116" s="98"/>
      <c r="I116" s="29" t="str">
        <f t="shared" si="9"/>
        <v/>
      </c>
      <c r="J116" s="99"/>
      <c r="K116" s="211"/>
      <c r="L116" s="212"/>
      <c r="M116" s="213"/>
      <c r="N116" s="98"/>
      <c r="O116" s="100"/>
      <c r="P116" s="100"/>
      <c r="Q116" s="100"/>
      <c r="R116" s="100"/>
      <c r="S116" s="100"/>
      <c r="T116" s="100"/>
      <c r="U116" s="100"/>
      <c r="V116" s="100"/>
      <c r="W116" s="100"/>
      <c r="X116" s="100"/>
      <c r="Y116" s="100"/>
      <c r="Z116" s="100"/>
      <c r="AA116" s="100"/>
      <c r="AB116" s="100"/>
      <c r="AC116" s="100"/>
      <c r="AD116" s="100"/>
      <c r="AE116" s="100"/>
      <c r="AF116" s="100"/>
      <c r="AG116" s="100"/>
      <c r="AH116" s="100"/>
      <c r="AI116" s="100"/>
      <c r="AJ116" s="100"/>
      <c r="AK116" s="100"/>
      <c r="AL116" s="100"/>
      <c r="AM116" s="100"/>
      <c r="AN116" s="100"/>
      <c r="AO116" s="100"/>
      <c r="AP116" s="100"/>
      <c r="AQ116" s="100"/>
      <c r="AR116" s="100"/>
      <c r="AS116" s="100"/>
      <c r="AT116" s="100"/>
      <c r="AU116" s="100"/>
      <c r="AV116" s="100"/>
      <c r="AW116" s="100"/>
      <c r="AX116" s="100"/>
      <c r="AY116" s="100"/>
      <c r="AZ116" s="100"/>
      <c r="BA116" s="100"/>
      <c r="BB116" s="100"/>
      <c r="BC116" s="100"/>
      <c r="BD116" s="100"/>
      <c r="BE116" s="100"/>
      <c r="BF116" s="100"/>
      <c r="BG116" s="59" t="s">
        <v>2</v>
      </c>
      <c r="BP116" s="96" t="str">
        <f t="shared" si="7"/>
        <v/>
      </c>
      <c r="BQ116" s="59" t="str">
        <f>IF(BP116="","",COUNTIF(特定市町村確認用!D:D,事業実施条件確認シート!BP117))</f>
        <v/>
      </c>
    </row>
    <row r="117" spans="2:69" x14ac:dyDescent="0.4">
      <c r="B117" s="97">
        <v>99</v>
      </c>
      <c r="C117" s="98"/>
      <c r="D117" s="98"/>
      <c r="E117" s="98"/>
      <c r="F117" s="98"/>
      <c r="G117" s="98"/>
      <c r="H117" s="98"/>
      <c r="I117" s="29" t="str">
        <f t="shared" si="9"/>
        <v/>
      </c>
      <c r="J117" s="99"/>
      <c r="K117" s="211"/>
      <c r="L117" s="212"/>
      <c r="M117" s="213"/>
      <c r="N117" s="98"/>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00"/>
      <c r="AL117" s="100"/>
      <c r="AM117" s="100"/>
      <c r="AN117" s="100"/>
      <c r="AO117" s="100"/>
      <c r="AP117" s="100"/>
      <c r="AQ117" s="100"/>
      <c r="AR117" s="100"/>
      <c r="AS117" s="100"/>
      <c r="AT117" s="100"/>
      <c r="AU117" s="100"/>
      <c r="AV117" s="100"/>
      <c r="AW117" s="100"/>
      <c r="AX117" s="100"/>
      <c r="AY117" s="100"/>
      <c r="AZ117" s="100"/>
      <c r="BA117" s="100"/>
      <c r="BB117" s="100"/>
      <c r="BC117" s="100"/>
      <c r="BD117" s="100"/>
      <c r="BE117" s="100"/>
      <c r="BF117" s="100"/>
      <c r="BG117" s="59" t="s">
        <v>2</v>
      </c>
      <c r="BP117" s="96" t="str">
        <f t="shared" si="7"/>
        <v/>
      </c>
      <c r="BQ117" s="59" t="str">
        <f>IF(BP117="","",COUNTIF(特定市町村確認用!D:D,事業実施条件確認シート!BP118))</f>
        <v/>
      </c>
    </row>
    <row r="118" spans="2:69" x14ac:dyDescent="0.4">
      <c r="B118" s="97">
        <v>100</v>
      </c>
      <c r="C118" s="98"/>
      <c r="D118" s="98"/>
      <c r="E118" s="98"/>
      <c r="F118" s="98"/>
      <c r="G118" s="98"/>
      <c r="H118" s="98"/>
      <c r="I118" s="29" t="str">
        <f t="shared" si="9"/>
        <v/>
      </c>
      <c r="J118" s="99"/>
      <c r="K118" s="211"/>
      <c r="L118" s="212"/>
      <c r="M118" s="213"/>
      <c r="N118" s="98"/>
      <c r="O118" s="100"/>
      <c r="P118" s="100"/>
      <c r="Q118" s="100"/>
      <c r="R118" s="100"/>
      <c r="S118" s="100"/>
      <c r="T118" s="100"/>
      <c r="U118" s="100"/>
      <c r="V118" s="100"/>
      <c r="W118" s="100"/>
      <c r="X118" s="100"/>
      <c r="Y118" s="100"/>
      <c r="Z118" s="100"/>
      <c r="AA118" s="100"/>
      <c r="AB118" s="100"/>
      <c r="AC118" s="100"/>
      <c r="AD118" s="100"/>
      <c r="AE118" s="100"/>
      <c r="AF118" s="100"/>
      <c r="AG118" s="100"/>
      <c r="AH118" s="100"/>
      <c r="AI118" s="100"/>
      <c r="AJ118" s="100"/>
      <c r="AK118" s="100"/>
      <c r="AL118" s="100"/>
      <c r="AM118" s="100"/>
      <c r="AN118" s="100"/>
      <c r="AO118" s="100"/>
      <c r="AP118" s="100"/>
      <c r="AQ118" s="100"/>
      <c r="AR118" s="100"/>
      <c r="AS118" s="100"/>
      <c r="AT118" s="100"/>
      <c r="AU118" s="100"/>
      <c r="AV118" s="100"/>
      <c r="AW118" s="100"/>
      <c r="AX118" s="100"/>
      <c r="AY118" s="100"/>
      <c r="AZ118" s="100"/>
      <c r="BA118" s="100"/>
      <c r="BB118" s="100"/>
      <c r="BC118" s="100"/>
      <c r="BD118" s="100"/>
      <c r="BE118" s="100"/>
      <c r="BF118" s="100"/>
      <c r="BG118" s="59" t="s">
        <v>2</v>
      </c>
      <c r="BP118" s="96" t="str">
        <f t="shared" si="7"/>
        <v/>
      </c>
      <c r="BQ118" s="59" t="str">
        <f>IF(BP118="","",COUNTIF(特定市町村確認用!D:D,事業実施条件確認シート!BP119))</f>
        <v/>
      </c>
    </row>
    <row r="119" spans="2:69" x14ac:dyDescent="0.4">
      <c r="B119" s="97">
        <v>101</v>
      </c>
      <c r="C119" s="98"/>
      <c r="D119" s="98"/>
      <c r="E119" s="98"/>
      <c r="F119" s="98"/>
      <c r="G119" s="98"/>
      <c r="H119" s="98"/>
      <c r="I119" s="29" t="str">
        <f t="shared" si="9"/>
        <v/>
      </c>
      <c r="J119" s="99"/>
      <c r="K119" s="211"/>
      <c r="L119" s="212"/>
      <c r="M119" s="213"/>
      <c r="N119" s="98"/>
      <c r="O119" s="100"/>
      <c r="P119" s="100"/>
      <c r="Q119" s="100"/>
      <c r="R119" s="100"/>
      <c r="S119" s="100"/>
      <c r="T119" s="100"/>
      <c r="U119" s="100"/>
      <c r="V119" s="100"/>
      <c r="W119" s="100"/>
      <c r="X119" s="100"/>
      <c r="Y119" s="100"/>
      <c r="Z119" s="100"/>
      <c r="AA119" s="100"/>
      <c r="AB119" s="100"/>
      <c r="AC119" s="100"/>
      <c r="AD119" s="100"/>
      <c r="AE119" s="100"/>
      <c r="AF119" s="100"/>
      <c r="AG119" s="100"/>
      <c r="AH119" s="100"/>
      <c r="AI119" s="100"/>
      <c r="AJ119" s="100"/>
      <c r="AK119" s="100"/>
      <c r="AL119" s="100"/>
      <c r="AM119" s="100"/>
      <c r="AN119" s="100"/>
      <c r="AO119" s="100"/>
      <c r="AP119" s="100"/>
      <c r="AQ119" s="100"/>
      <c r="AR119" s="100"/>
      <c r="AS119" s="100"/>
      <c r="AT119" s="100"/>
      <c r="AU119" s="100"/>
      <c r="AV119" s="100"/>
      <c r="AW119" s="100"/>
      <c r="AX119" s="100"/>
      <c r="AY119" s="100"/>
      <c r="AZ119" s="100"/>
      <c r="BA119" s="100"/>
      <c r="BB119" s="100"/>
      <c r="BC119" s="100"/>
      <c r="BD119" s="100"/>
      <c r="BE119" s="100"/>
      <c r="BF119" s="100"/>
      <c r="BG119" s="59" t="s">
        <v>2</v>
      </c>
      <c r="BP119" s="96" t="str">
        <f t="shared" si="7"/>
        <v/>
      </c>
      <c r="BQ119" s="59" t="str">
        <f>IF(BP119="","",COUNTIF(特定市町村確認用!D:D,事業実施条件確認シート!BP120))</f>
        <v/>
      </c>
    </row>
    <row r="120" spans="2:69" x14ac:dyDescent="0.4">
      <c r="B120" s="97">
        <v>102</v>
      </c>
      <c r="C120" s="98"/>
      <c r="D120" s="98"/>
      <c r="E120" s="98"/>
      <c r="F120" s="98"/>
      <c r="G120" s="98"/>
      <c r="H120" s="98"/>
      <c r="I120" s="29" t="str">
        <f t="shared" si="9"/>
        <v/>
      </c>
      <c r="J120" s="99"/>
      <c r="K120" s="211"/>
      <c r="L120" s="212"/>
      <c r="M120" s="213"/>
      <c r="N120" s="98"/>
      <c r="O120" s="100"/>
      <c r="P120" s="100"/>
      <c r="Q120" s="100"/>
      <c r="R120" s="100"/>
      <c r="S120" s="100"/>
      <c r="T120" s="100"/>
      <c r="U120" s="100"/>
      <c r="V120" s="100"/>
      <c r="W120" s="100"/>
      <c r="X120" s="100"/>
      <c r="Y120" s="100"/>
      <c r="Z120" s="100"/>
      <c r="AA120" s="100"/>
      <c r="AB120" s="100"/>
      <c r="AC120" s="100"/>
      <c r="AD120" s="100"/>
      <c r="AE120" s="100"/>
      <c r="AF120" s="100"/>
      <c r="AG120" s="100"/>
      <c r="AH120" s="100"/>
      <c r="AI120" s="100"/>
      <c r="AJ120" s="100"/>
      <c r="AK120" s="100"/>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59" t="s">
        <v>2</v>
      </c>
      <c r="BP120" s="96" t="str">
        <f t="shared" si="7"/>
        <v/>
      </c>
      <c r="BQ120" s="59" t="str">
        <f>IF(BP120="","",COUNTIF(特定市町村確認用!D:D,事業実施条件確認シート!BP121))</f>
        <v/>
      </c>
    </row>
    <row r="121" spans="2:69" x14ac:dyDescent="0.4">
      <c r="B121" s="97">
        <v>103</v>
      </c>
      <c r="C121" s="98"/>
      <c r="D121" s="98"/>
      <c r="E121" s="98"/>
      <c r="F121" s="98"/>
      <c r="G121" s="98"/>
      <c r="H121" s="98"/>
      <c r="I121" s="29" t="str">
        <f t="shared" si="9"/>
        <v/>
      </c>
      <c r="J121" s="99"/>
      <c r="K121" s="211"/>
      <c r="L121" s="212"/>
      <c r="M121" s="213"/>
      <c r="N121" s="98"/>
      <c r="O121" s="100"/>
      <c r="P121" s="100"/>
      <c r="Q121" s="100"/>
      <c r="R121" s="100"/>
      <c r="S121" s="100"/>
      <c r="T121" s="100"/>
      <c r="U121" s="100"/>
      <c r="V121" s="100"/>
      <c r="W121" s="100"/>
      <c r="X121" s="100"/>
      <c r="Y121" s="100"/>
      <c r="Z121" s="100"/>
      <c r="AA121" s="100"/>
      <c r="AB121" s="100"/>
      <c r="AC121" s="100"/>
      <c r="AD121" s="100"/>
      <c r="AE121" s="100"/>
      <c r="AF121" s="100"/>
      <c r="AG121" s="100"/>
      <c r="AH121" s="100"/>
      <c r="AI121" s="100"/>
      <c r="AJ121" s="100"/>
      <c r="AK121" s="100"/>
      <c r="AL121" s="100"/>
      <c r="AM121" s="100"/>
      <c r="AN121" s="100"/>
      <c r="AO121" s="100"/>
      <c r="AP121" s="100"/>
      <c r="AQ121" s="100"/>
      <c r="AR121" s="100"/>
      <c r="AS121" s="100"/>
      <c r="AT121" s="100"/>
      <c r="AU121" s="100"/>
      <c r="AV121" s="100"/>
      <c r="AW121" s="100"/>
      <c r="AX121" s="100"/>
      <c r="AY121" s="100"/>
      <c r="AZ121" s="100"/>
      <c r="BA121" s="100"/>
      <c r="BB121" s="100"/>
      <c r="BC121" s="100"/>
      <c r="BD121" s="100"/>
      <c r="BE121" s="100"/>
      <c r="BF121" s="100"/>
      <c r="BG121" s="59" t="s">
        <v>2</v>
      </c>
      <c r="BP121" s="96" t="str">
        <f t="shared" si="7"/>
        <v/>
      </c>
      <c r="BQ121" s="59" t="str">
        <f>IF(BP121="","",COUNTIF(特定市町村確認用!D:D,事業実施条件確認シート!BP122))</f>
        <v/>
      </c>
    </row>
    <row r="122" spans="2:69" x14ac:dyDescent="0.4">
      <c r="B122" s="97">
        <v>104</v>
      </c>
      <c r="C122" s="98"/>
      <c r="D122" s="98"/>
      <c r="E122" s="98"/>
      <c r="F122" s="98"/>
      <c r="G122" s="98"/>
      <c r="H122" s="98"/>
      <c r="I122" s="29" t="str">
        <f t="shared" si="9"/>
        <v/>
      </c>
      <c r="J122" s="99"/>
      <c r="K122" s="211"/>
      <c r="L122" s="212"/>
      <c r="M122" s="213"/>
      <c r="N122" s="98"/>
      <c r="O122" s="100"/>
      <c r="P122" s="100"/>
      <c r="Q122" s="100"/>
      <c r="R122" s="100"/>
      <c r="S122" s="100"/>
      <c r="T122" s="100"/>
      <c r="U122" s="100"/>
      <c r="V122" s="100"/>
      <c r="W122" s="100"/>
      <c r="X122" s="100"/>
      <c r="Y122" s="100"/>
      <c r="Z122" s="100"/>
      <c r="AA122" s="100"/>
      <c r="AB122" s="100"/>
      <c r="AC122" s="100"/>
      <c r="AD122" s="100"/>
      <c r="AE122" s="100"/>
      <c r="AF122" s="100"/>
      <c r="AG122" s="100"/>
      <c r="AH122" s="100"/>
      <c r="AI122" s="100"/>
      <c r="AJ122" s="100"/>
      <c r="AK122" s="100"/>
      <c r="AL122" s="100"/>
      <c r="AM122" s="100"/>
      <c r="AN122" s="100"/>
      <c r="AO122" s="100"/>
      <c r="AP122" s="100"/>
      <c r="AQ122" s="100"/>
      <c r="AR122" s="100"/>
      <c r="AS122" s="100"/>
      <c r="AT122" s="100"/>
      <c r="AU122" s="100"/>
      <c r="AV122" s="100"/>
      <c r="AW122" s="100"/>
      <c r="AX122" s="100"/>
      <c r="AY122" s="100"/>
      <c r="AZ122" s="100"/>
      <c r="BA122" s="100"/>
      <c r="BB122" s="100"/>
      <c r="BC122" s="100"/>
      <c r="BD122" s="100"/>
      <c r="BE122" s="100"/>
      <c r="BF122" s="100"/>
      <c r="BG122" s="59" t="s">
        <v>2</v>
      </c>
      <c r="BP122" s="96" t="str">
        <f t="shared" si="7"/>
        <v/>
      </c>
      <c r="BQ122" s="59" t="str">
        <f>IF(BP122="","",COUNTIF(特定市町村確認用!D:D,事業実施条件確認シート!BP123))</f>
        <v/>
      </c>
    </row>
    <row r="123" spans="2:69" x14ac:dyDescent="0.4">
      <c r="B123" s="97">
        <v>105</v>
      </c>
      <c r="C123" s="98"/>
      <c r="D123" s="98"/>
      <c r="E123" s="98"/>
      <c r="F123" s="98"/>
      <c r="G123" s="98"/>
      <c r="H123" s="98"/>
      <c r="I123" s="29" t="str">
        <f t="shared" si="9"/>
        <v/>
      </c>
      <c r="J123" s="99"/>
      <c r="K123" s="211"/>
      <c r="L123" s="212"/>
      <c r="M123" s="213"/>
      <c r="N123" s="98"/>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0"/>
      <c r="AL123" s="100"/>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59" t="s">
        <v>2</v>
      </c>
      <c r="BP123" s="96" t="str">
        <f t="shared" si="7"/>
        <v/>
      </c>
      <c r="BQ123" s="59" t="str">
        <f>IF(BP123="","",COUNTIF(特定市町村確認用!D:D,事業実施条件確認シート!BP124))</f>
        <v/>
      </c>
    </row>
    <row r="124" spans="2:69" x14ac:dyDescent="0.4">
      <c r="B124" s="97">
        <v>106</v>
      </c>
      <c r="C124" s="98"/>
      <c r="D124" s="98"/>
      <c r="E124" s="98"/>
      <c r="F124" s="98"/>
      <c r="G124" s="98"/>
      <c r="H124" s="98"/>
      <c r="I124" s="29" t="str">
        <f t="shared" si="9"/>
        <v/>
      </c>
      <c r="J124" s="99"/>
      <c r="K124" s="211"/>
      <c r="L124" s="212"/>
      <c r="M124" s="213"/>
      <c r="N124" s="98"/>
      <c r="O124" s="100"/>
      <c r="P124" s="100"/>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s="100"/>
      <c r="AL124" s="100"/>
      <c r="AM124" s="100"/>
      <c r="AN124" s="100"/>
      <c r="AO124" s="100"/>
      <c r="AP124" s="100"/>
      <c r="AQ124" s="100"/>
      <c r="AR124" s="100"/>
      <c r="AS124" s="100"/>
      <c r="AT124" s="100"/>
      <c r="AU124" s="100"/>
      <c r="AV124" s="100"/>
      <c r="AW124" s="100"/>
      <c r="AX124" s="100"/>
      <c r="AY124" s="100"/>
      <c r="AZ124" s="100"/>
      <c r="BA124" s="100"/>
      <c r="BB124" s="100"/>
      <c r="BC124" s="100"/>
      <c r="BD124" s="100"/>
      <c r="BE124" s="100"/>
      <c r="BF124" s="100"/>
      <c r="BG124" s="59" t="s">
        <v>2</v>
      </c>
      <c r="BP124" s="96" t="str">
        <f t="shared" si="7"/>
        <v/>
      </c>
      <c r="BQ124" s="59" t="str">
        <f>IF(BP124="","",COUNTIF(特定市町村確認用!D:D,事業実施条件確認シート!BP125))</f>
        <v/>
      </c>
    </row>
    <row r="125" spans="2:69" x14ac:dyDescent="0.4">
      <c r="B125" s="97">
        <v>107</v>
      </c>
      <c r="C125" s="98"/>
      <c r="D125" s="98"/>
      <c r="E125" s="98"/>
      <c r="F125" s="98"/>
      <c r="G125" s="98"/>
      <c r="H125" s="98"/>
      <c r="I125" s="29" t="str">
        <f t="shared" si="9"/>
        <v/>
      </c>
      <c r="J125" s="99"/>
      <c r="K125" s="211"/>
      <c r="L125" s="212"/>
      <c r="M125" s="213"/>
      <c r="N125" s="98"/>
      <c r="O125" s="100"/>
      <c r="P125" s="100"/>
      <c r="Q125" s="100"/>
      <c r="R125" s="100"/>
      <c r="S125" s="100"/>
      <c r="T125" s="100"/>
      <c r="U125" s="100"/>
      <c r="V125" s="100"/>
      <c r="W125" s="100"/>
      <c r="X125" s="100"/>
      <c r="Y125" s="100"/>
      <c r="Z125" s="100"/>
      <c r="AA125" s="100"/>
      <c r="AB125" s="100"/>
      <c r="AC125" s="100"/>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0"/>
      <c r="AY125" s="100"/>
      <c r="AZ125" s="100"/>
      <c r="BA125" s="100"/>
      <c r="BB125" s="100"/>
      <c r="BC125" s="100"/>
      <c r="BD125" s="100"/>
      <c r="BE125" s="100"/>
      <c r="BF125" s="100"/>
      <c r="BG125" s="59" t="s">
        <v>2</v>
      </c>
      <c r="BP125" s="96" t="str">
        <f t="shared" si="7"/>
        <v/>
      </c>
      <c r="BQ125" s="59" t="str">
        <f>IF(BP125="","",COUNTIF(特定市町村確認用!D:D,事業実施条件確認シート!BP126))</f>
        <v/>
      </c>
    </row>
    <row r="126" spans="2:69" x14ac:dyDescent="0.4">
      <c r="B126" s="97">
        <v>108</v>
      </c>
      <c r="C126" s="98"/>
      <c r="D126" s="98"/>
      <c r="E126" s="98"/>
      <c r="F126" s="98"/>
      <c r="G126" s="98"/>
      <c r="H126" s="98"/>
      <c r="I126" s="29" t="str">
        <f t="shared" si="9"/>
        <v/>
      </c>
      <c r="J126" s="99"/>
      <c r="K126" s="211"/>
      <c r="L126" s="212"/>
      <c r="M126" s="213"/>
      <c r="N126" s="98"/>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100"/>
      <c r="AK126" s="100"/>
      <c r="AL126" s="100"/>
      <c r="AM126" s="100"/>
      <c r="AN126" s="100"/>
      <c r="AO126" s="100"/>
      <c r="AP126" s="100"/>
      <c r="AQ126" s="100"/>
      <c r="AR126" s="100"/>
      <c r="AS126" s="100"/>
      <c r="AT126" s="100"/>
      <c r="AU126" s="100"/>
      <c r="AV126" s="100"/>
      <c r="AW126" s="100"/>
      <c r="AX126" s="100"/>
      <c r="AY126" s="100"/>
      <c r="AZ126" s="100"/>
      <c r="BA126" s="100"/>
      <c r="BB126" s="100"/>
      <c r="BC126" s="100"/>
      <c r="BD126" s="100"/>
      <c r="BE126" s="100"/>
      <c r="BF126" s="100"/>
      <c r="BG126" s="59" t="s">
        <v>2</v>
      </c>
      <c r="BP126" s="96" t="str">
        <f t="shared" si="7"/>
        <v/>
      </c>
      <c r="BQ126" s="59" t="str">
        <f>IF(BP126="","",COUNTIF(特定市町村確認用!D:D,事業実施条件確認シート!BP127))</f>
        <v/>
      </c>
    </row>
    <row r="127" spans="2:69" x14ac:dyDescent="0.4">
      <c r="B127" s="97">
        <v>109</v>
      </c>
      <c r="C127" s="98"/>
      <c r="D127" s="98"/>
      <c r="E127" s="98"/>
      <c r="F127" s="98"/>
      <c r="G127" s="98"/>
      <c r="H127" s="98"/>
      <c r="I127" s="29" t="str">
        <f t="shared" si="9"/>
        <v/>
      </c>
      <c r="J127" s="99"/>
      <c r="K127" s="211"/>
      <c r="L127" s="212"/>
      <c r="M127" s="213"/>
      <c r="N127" s="98"/>
      <c r="O127" s="100"/>
      <c r="P127" s="100"/>
      <c r="Q127" s="100"/>
      <c r="R127" s="100"/>
      <c r="S127" s="100"/>
      <c r="T127" s="100"/>
      <c r="U127" s="100"/>
      <c r="V127" s="100"/>
      <c r="W127" s="100"/>
      <c r="X127" s="100"/>
      <c r="Y127" s="100"/>
      <c r="Z127" s="100"/>
      <c r="AA127" s="100"/>
      <c r="AB127" s="100"/>
      <c r="AC127" s="100"/>
      <c r="AD127" s="100"/>
      <c r="AE127" s="100"/>
      <c r="AF127" s="100"/>
      <c r="AG127" s="100"/>
      <c r="AH127" s="100"/>
      <c r="AI127" s="100"/>
      <c r="AJ127" s="100"/>
      <c r="AK127" s="100"/>
      <c r="AL127" s="100"/>
      <c r="AM127" s="100"/>
      <c r="AN127" s="100"/>
      <c r="AO127" s="100"/>
      <c r="AP127" s="100"/>
      <c r="AQ127" s="100"/>
      <c r="AR127" s="100"/>
      <c r="AS127" s="100"/>
      <c r="AT127" s="100"/>
      <c r="AU127" s="100"/>
      <c r="AV127" s="100"/>
      <c r="AW127" s="100"/>
      <c r="AX127" s="100"/>
      <c r="AY127" s="100"/>
      <c r="AZ127" s="100"/>
      <c r="BA127" s="100"/>
      <c r="BB127" s="100"/>
      <c r="BC127" s="100"/>
      <c r="BD127" s="100"/>
      <c r="BE127" s="100"/>
      <c r="BF127" s="100"/>
      <c r="BG127" s="59" t="s">
        <v>2</v>
      </c>
      <c r="BP127" s="96" t="str">
        <f t="shared" si="7"/>
        <v/>
      </c>
      <c r="BQ127" s="59" t="str">
        <f>IF(BP127="","",COUNTIF(特定市町村確認用!D:D,事業実施条件確認シート!BP128))</f>
        <v/>
      </c>
    </row>
    <row r="128" spans="2:69" x14ac:dyDescent="0.4">
      <c r="B128" s="97">
        <v>110</v>
      </c>
      <c r="C128" s="98"/>
      <c r="D128" s="98"/>
      <c r="E128" s="98"/>
      <c r="F128" s="98"/>
      <c r="G128" s="98"/>
      <c r="H128" s="98"/>
      <c r="I128" s="29" t="str">
        <f t="shared" si="9"/>
        <v/>
      </c>
      <c r="J128" s="99"/>
      <c r="K128" s="211"/>
      <c r="L128" s="212"/>
      <c r="M128" s="213"/>
      <c r="N128" s="98"/>
      <c r="O128" s="100"/>
      <c r="P128" s="100"/>
      <c r="Q128" s="100"/>
      <c r="R128" s="100"/>
      <c r="S128" s="100"/>
      <c r="T128" s="100"/>
      <c r="U128" s="100"/>
      <c r="V128" s="100"/>
      <c r="W128" s="100"/>
      <c r="X128" s="100"/>
      <c r="Y128" s="100"/>
      <c r="Z128" s="100"/>
      <c r="AA128" s="100"/>
      <c r="AB128" s="100"/>
      <c r="AC128" s="100"/>
      <c r="AD128" s="100"/>
      <c r="AE128" s="100"/>
      <c r="AF128" s="100"/>
      <c r="AG128" s="100"/>
      <c r="AH128" s="100"/>
      <c r="AI128" s="100"/>
      <c r="AJ128" s="100"/>
      <c r="AK128" s="100"/>
      <c r="AL128" s="100"/>
      <c r="AM128" s="100"/>
      <c r="AN128" s="100"/>
      <c r="AO128" s="100"/>
      <c r="AP128" s="100"/>
      <c r="AQ128" s="100"/>
      <c r="AR128" s="100"/>
      <c r="AS128" s="100"/>
      <c r="AT128" s="100"/>
      <c r="AU128" s="100"/>
      <c r="AV128" s="100"/>
      <c r="AW128" s="100"/>
      <c r="AX128" s="100"/>
      <c r="AY128" s="100"/>
      <c r="AZ128" s="100"/>
      <c r="BA128" s="100"/>
      <c r="BB128" s="100"/>
      <c r="BC128" s="100"/>
      <c r="BD128" s="100"/>
      <c r="BE128" s="100"/>
      <c r="BF128" s="100"/>
      <c r="BG128" s="59" t="s">
        <v>2</v>
      </c>
      <c r="BP128" s="96" t="str">
        <f t="shared" si="7"/>
        <v/>
      </c>
      <c r="BQ128" s="59" t="str">
        <f>IF(BP128="","",COUNTIF(特定市町村確認用!D:D,事業実施条件確認シート!BP129))</f>
        <v/>
      </c>
    </row>
    <row r="129" spans="2:69" x14ac:dyDescent="0.4">
      <c r="B129" s="97">
        <v>111</v>
      </c>
      <c r="C129" s="98"/>
      <c r="D129" s="98"/>
      <c r="E129" s="98"/>
      <c r="F129" s="98"/>
      <c r="G129" s="98"/>
      <c r="H129" s="98"/>
      <c r="I129" s="29" t="str">
        <f t="shared" si="9"/>
        <v/>
      </c>
      <c r="J129" s="99"/>
      <c r="K129" s="211"/>
      <c r="L129" s="212"/>
      <c r="M129" s="213"/>
      <c r="N129" s="98"/>
      <c r="O129" s="100"/>
      <c r="P129" s="100"/>
      <c r="Q129" s="100"/>
      <c r="R129" s="100"/>
      <c r="S129" s="100"/>
      <c r="T129" s="100"/>
      <c r="U129" s="100"/>
      <c r="V129" s="100"/>
      <c r="W129" s="100"/>
      <c r="X129" s="100"/>
      <c r="Y129" s="100"/>
      <c r="Z129" s="100"/>
      <c r="AA129" s="100"/>
      <c r="AB129" s="100"/>
      <c r="AC129" s="100"/>
      <c r="AD129" s="100"/>
      <c r="AE129" s="100"/>
      <c r="AF129" s="100"/>
      <c r="AG129" s="100"/>
      <c r="AH129" s="100"/>
      <c r="AI129" s="100"/>
      <c r="AJ129" s="100"/>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c r="BE129" s="100"/>
      <c r="BF129" s="100"/>
      <c r="BG129" s="59" t="s">
        <v>2</v>
      </c>
      <c r="BP129" s="96" t="str">
        <f t="shared" si="7"/>
        <v/>
      </c>
      <c r="BQ129" s="59" t="str">
        <f>IF(BP129="","",COUNTIF(特定市町村確認用!D:D,事業実施条件確認シート!BP130))</f>
        <v/>
      </c>
    </row>
    <row r="130" spans="2:69" x14ac:dyDescent="0.4">
      <c r="B130" s="97">
        <v>112</v>
      </c>
      <c r="C130" s="98"/>
      <c r="D130" s="98"/>
      <c r="E130" s="98"/>
      <c r="F130" s="98"/>
      <c r="G130" s="98"/>
      <c r="H130" s="98"/>
      <c r="I130" s="29" t="str">
        <f t="shared" si="9"/>
        <v/>
      </c>
      <c r="J130" s="99"/>
      <c r="K130" s="211"/>
      <c r="L130" s="212"/>
      <c r="M130" s="213"/>
      <c r="N130" s="98"/>
      <c r="O130" s="100"/>
      <c r="P130" s="100"/>
      <c r="Q130" s="100"/>
      <c r="R130" s="100"/>
      <c r="S130" s="100"/>
      <c r="T130" s="100"/>
      <c r="U130" s="100"/>
      <c r="V130" s="100"/>
      <c r="W130" s="100"/>
      <c r="X130" s="100"/>
      <c r="Y130" s="100"/>
      <c r="Z130" s="100"/>
      <c r="AA130" s="100"/>
      <c r="AB130" s="100"/>
      <c r="AC130" s="100"/>
      <c r="AD130" s="100"/>
      <c r="AE130" s="100"/>
      <c r="AF130" s="100"/>
      <c r="AG130" s="100"/>
      <c r="AH130" s="100"/>
      <c r="AI130" s="100"/>
      <c r="AJ130" s="100"/>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c r="BE130" s="100"/>
      <c r="BF130" s="100"/>
      <c r="BG130" s="59" t="s">
        <v>2</v>
      </c>
      <c r="BP130" s="96" t="str">
        <f t="shared" si="7"/>
        <v/>
      </c>
      <c r="BQ130" s="59" t="str">
        <f>IF(BP130="","",COUNTIF(特定市町村確認用!D:D,事業実施条件確認シート!BP131))</f>
        <v/>
      </c>
    </row>
    <row r="131" spans="2:69" x14ac:dyDescent="0.4">
      <c r="B131" s="97">
        <v>113</v>
      </c>
      <c r="C131" s="98"/>
      <c r="D131" s="98"/>
      <c r="E131" s="98"/>
      <c r="F131" s="98"/>
      <c r="G131" s="98"/>
      <c r="H131" s="98"/>
      <c r="I131" s="29" t="str">
        <f t="shared" si="9"/>
        <v/>
      </c>
      <c r="J131" s="99"/>
      <c r="K131" s="211"/>
      <c r="L131" s="212"/>
      <c r="M131" s="213"/>
      <c r="N131" s="98"/>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59" t="s">
        <v>2</v>
      </c>
      <c r="BP131" s="96" t="str">
        <f t="shared" si="7"/>
        <v/>
      </c>
      <c r="BQ131" s="59" t="str">
        <f>IF(BP131="","",COUNTIF(特定市町村確認用!D:D,事業実施条件確認シート!BP132))</f>
        <v/>
      </c>
    </row>
    <row r="132" spans="2:69" x14ac:dyDescent="0.4">
      <c r="B132" s="97">
        <v>114</v>
      </c>
      <c r="C132" s="98"/>
      <c r="D132" s="98"/>
      <c r="E132" s="98"/>
      <c r="F132" s="98"/>
      <c r="G132" s="98"/>
      <c r="H132" s="98"/>
      <c r="I132" s="29" t="str">
        <f t="shared" si="9"/>
        <v/>
      </c>
      <c r="J132" s="99"/>
      <c r="K132" s="211"/>
      <c r="L132" s="212"/>
      <c r="M132" s="213"/>
      <c r="N132" s="98"/>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c r="BE132" s="100"/>
      <c r="BF132" s="100"/>
      <c r="BG132" s="59" t="s">
        <v>2</v>
      </c>
      <c r="BP132" s="96" t="str">
        <f t="shared" si="7"/>
        <v/>
      </c>
      <c r="BQ132" s="59" t="str">
        <f>IF(BP132="","",COUNTIF(特定市町村確認用!D:D,事業実施条件確認シート!BP133))</f>
        <v/>
      </c>
    </row>
    <row r="133" spans="2:69" x14ac:dyDescent="0.4">
      <c r="B133" s="97">
        <v>115</v>
      </c>
      <c r="C133" s="98"/>
      <c r="D133" s="98"/>
      <c r="E133" s="98"/>
      <c r="F133" s="98"/>
      <c r="G133" s="98"/>
      <c r="H133" s="98"/>
      <c r="I133" s="29" t="str">
        <f t="shared" si="9"/>
        <v/>
      </c>
      <c r="J133" s="99"/>
      <c r="K133" s="211"/>
      <c r="L133" s="212"/>
      <c r="M133" s="213"/>
      <c r="N133" s="98"/>
      <c r="O133" s="100"/>
      <c r="P133" s="100"/>
      <c r="Q133" s="100"/>
      <c r="R133" s="100"/>
      <c r="S133" s="100"/>
      <c r="T133" s="100"/>
      <c r="U133" s="100"/>
      <c r="V133" s="100"/>
      <c r="W133" s="100"/>
      <c r="X133" s="100"/>
      <c r="Y133" s="100"/>
      <c r="Z133" s="100"/>
      <c r="AA133" s="100"/>
      <c r="AB133" s="100"/>
      <c r="AC133" s="100"/>
      <c r="AD133" s="100"/>
      <c r="AE133" s="100"/>
      <c r="AF133" s="100"/>
      <c r="AG133" s="100"/>
      <c r="AH133" s="100"/>
      <c r="AI133" s="100"/>
      <c r="AJ133" s="100"/>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c r="BE133" s="100"/>
      <c r="BF133" s="100"/>
      <c r="BG133" s="59" t="s">
        <v>2</v>
      </c>
      <c r="BP133" s="96" t="str">
        <f t="shared" si="7"/>
        <v/>
      </c>
      <c r="BQ133" s="59" t="str">
        <f>IF(BP133="","",COUNTIF(特定市町村確認用!D:D,事業実施条件確認シート!BP134))</f>
        <v/>
      </c>
    </row>
    <row r="134" spans="2:69" x14ac:dyDescent="0.4">
      <c r="B134" s="97">
        <v>116</v>
      </c>
      <c r="C134" s="98"/>
      <c r="D134" s="98"/>
      <c r="E134" s="98"/>
      <c r="F134" s="98"/>
      <c r="G134" s="98"/>
      <c r="H134" s="98"/>
      <c r="I134" s="29" t="str">
        <f t="shared" si="9"/>
        <v/>
      </c>
      <c r="J134" s="99"/>
      <c r="K134" s="211"/>
      <c r="L134" s="212"/>
      <c r="M134" s="213"/>
      <c r="N134" s="98"/>
      <c r="O134" s="100"/>
      <c r="P134" s="100"/>
      <c r="Q134" s="100"/>
      <c r="R134" s="100"/>
      <c r="S134" s="100"/>
      <c r="T134" s="100"/>
      <c r="U134" s="100"/>
      <c r="V134" s="100"/>
      <c r="W134" s="100"/>
      <c r="X134" s="100"/>
      <c r="Y134" s="100"/>
      <c r="Z134" s="100"/>
      <c r="AA134" s="100"/>
      <c r="AB134" s="100"/>
      <c r="AC134" s="100"/>
      <c r="AD134" s="100"/>
      <c r="AE134" s="100"/>
      <c r="AF134" s="100"/>
      <c r="AG134" s="100"/>
      <c r="AH134" s="100"/>
      <c r="AI134" s="100"/>
      <c r="AJ134" s="100"/>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c r="BE134" s="100"/>
      <c r="BF134" s="100"/>
      <c r="BG134" s="59" t="s">
        <v>2</v>
      </c>
      <c r="BP134" s="96" t="str">
        <f t="shared" si="7"/>
        <v/>
      </c>
      <c r="BQ134" s="59" t="str">
        <f>IF(BP134="","",COUNTIF(特定市町村確認用!D:D,事業実施条件確認シート!BP135))</f>
        <v/>
      </c>
    </row>
    <row r="135" spans="2:69" x14ac:dyDescent="0.4">
      <c r="B135" s="97">
        <v>117</v>
      </c>
      <c r="C135" s="98"/>
      <c r="D135" s="98"/>
      <c r="E135" s="98"/>
      <c r="F135" s="98"/>
      <c r="G135" s="98"/>
      <c r="H135" s="98"/>
      <c r="I135" s="29" t="str">
        <f t="shared" si="9"/>
        <v/>
      </c>
      <c r="J135" s="99"/>
      <c r="K135" s="211"/>
      <c r="L135" s="212"/>
      <c r="M135" s="213"/>
      <c r="N135" s="98"/>
      <c r="O135" s="100"/>
      <c r="P135" s="100"/>
      <c r="Q135" s="100"/>
      <c r="R135" s="100"/>
      <c r="S135" s="100"/>
      <c r="T135" s="100"/>
      <c r="U135" s="100"/>
      <c r="V135" s="100"/>
      <c r="W135" s="100"/>
      <c r="X135" s="100"/>
      <c r="Y135" s="100"/>
      <c r="Z135" s="100"/>
      <c r="AA135" s="100"/>
      <c r="AB135" s="100"/>
      <c r="AC135" s="100"/>
      <c r="AD135" s="100"/>
      <c r="AE135" s="100"/>
      <c r="AF135" s="100"/>
      <c r="AG135" s="100"/>
      <c r="AH135" s="100"/>
      <c r="AI135" s="100"/>
      <c r="AJ135" s="100"/>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c r="BE135" s="100"/>
      <c r="BF135" s="100"/>
      <c r="BG135" s="59" t="s">
        <v>2</v>
      </c>
      <c r="BP135" s="96" t="str">
        <f t="shared" si="7"/>
        <v/>
      </c>
      <c r="BQ135" s="59" t="str">
        <f>IF(BP135="","",COUNTIF(特定市町村確認用!D:D,事業実施条件確認シート!BP136))</f>
        <v/>
      </c>
    </row>
    <row r="136" spans="2:69" x14ac:dyDescent="0.4">
      <c r="B136" s="97">
        <v>118</v>
      </c>
      <c r="C136" s="98"/>
      <c r="D136" s="98"/>
      <c r="E136" s="98"/>
      <c r="F136" s="98"/>
      <c r="G136" s="98"/>
      <c r="H136" s="98"/>
      <c r="I136" s="29" t="str">
        <f t="shared" si="9"/>
        <v/>
      </c>
      <c r="J136" s="99"/>
      <c r="K136" s="211"/>
      <c r="L136" s="212"/>
      <c r="M136" s="213"/>
      <c r="N136" s="98"/>
      <c r="O136" s="100"/>
      <c r="P136" s="100"/>
      <c r="Q136" s="100"/>
      <c r="R136" s="100"/>
      <c r="S136" s="100"/>
      <c r="T136" s="100"/>
      <c r="U136" s="100"/>
      <c r="V136" s="100"/>
      <c r="W136" s="100"/>
      <c r="X136" s="100"/>
      <c r="Y136" s="100"/>
      <c r="Z136" s="100"/>
      <c r="AA136" s="100"/>
      <c r="AB136" s="100"/>
      <c r="AC136" s="100"/>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c r="BE136" s="100"/>
      <c r="BF136" s="100"/>
      <c r="BG136" s="59" t="s">
        <v>2</v>
      </c>
      <c r="BP136" s="96" t="str">
        <f t="shared" si="7"/>
        <v/>
      </c>
      <c r="BQ136" s="59" t="str">
        <f>IF(BP136="","",COUNTIF(特定市町村確認用!D:D,事業実施条件確認シート!BP137))</f>
        <v/>
      </c>
    </row>
    <row r="137" spans="2:69" x14ac:dyDescent="0.4">
      <c r="B137" s="97">
        <v>119</v>
      </c>
      <c r="C137" s="98"/>
      <c r="D137" s="98"/>
      <c r="E137" s="98"/>
      <c r="F137" s="98"/>
      <c r="G137" s="98"/>
      <c r="H137" s="98"/>
      <c r="I137" s="29" t="str">
        <f t="shared" si="9"/>
        <v/>
      </c>
      <c r="J137" s="99"/>
      <c r="K137" s="211"/>
      <c r="L137" s="212"/>
      <c r="M137" s="213"/>
      <c r="N137" s="98"/>
      <c r="O137" s="100"/>
      <c r="P137" s="100"/>
      <c r="Q137" s="100"/>
      <c r="R137" s="100"/>
      <c r="S137" s="100"/>
      <c r="T137" s="100"/>
      <c r="U137" s="100"/>
      <c r="V137" s="100"/>
      <c r="W137" s="100"/>
      <c r="X137" s="100"/>
      <c r="Y137" s="100"/>
      <c r="Z137" s="100"/>
      <c r="AA137" s="100"/>
      <c r="AB137" s="100"/>
      <c r="AC137" s="100"/>
      <c r="AD137" s="100"/>
      <c r="AE137" s="100"/>
      <c r="AF137" s="100"/>
      <c r="AG137" s="100"/>
      <c r="AH137" s="100"/>
      <c r="AI137" s="100"/>
      <c r="AJ137" s="100"/>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59" t="s">
        <v>2</v>
      </c>
      <c r="BP137" s="96" t="str">
        <f t="shared" si="7"/>
        <v/>
      </c>
      <c r="BQ137" s="59" t="str">
        <f>IF(BP137="","",COUNTIF(特定市町村確認用!D:D,事業実施条件確認シート!BP138))</f>
        <v/>
      </c>
    </row>
    <row r="138" spans="2:69" x14ac:dyDescent="0.4">
      <c r="B138" s="97">
        <v>120</v>
      </c>
      <c r="C138" s="98"/>
      <c r="D138" s="98"/>
      <c r="E138" s="98"/>
      <c r="F138" s="98"/>
      <c r="G138" s="98"/>
      <c r="H138" s="98"/>
      <c r="I138" s="29" t="str">
        <f t="shared" si="9"/>
        <v/>
      </c>
      <c r="J138" s="99"/>
      <c r="K138" s="214"/>
      <c r="L138" s="215"/>
      <c r="M138" s="216"/>
      <c r="N138" s="98"/>
      <c r="O138" s="100"/>
      <c r="P138" s="100"/>
      <c r="Q138" s="100"/>
      <c r="R138" s="100"/>
      <c r="S138" s="100"/>
      <c r="T138" s="100"/>
      <c r="U138" s="100"/>
      <c r="V138" s="100"/>
      <c r="W138" s="100"/>
      <c r="X138" s="100"/>
      <c r="Y138" s="100"/>
      <c r="Z138" s="100"/>
      <c r="AA138" s="100"/>
      <c r="AB138" s="100"/>
      <c r="AC138" s="100"/>
      <c r="AD138" s="100"/>
      <c r="AE138" s="100"/>
      <c r="AF138" s="100"/>
      <c r="AG138" s="100"/>
      <c r="AH138" s="100"/>
      <c r="AI138" s="100"/>
      <c r="AJ138" s="100"/>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c r="BE138" s="100"/>
      <c r="BF138" s="100"/>
      <c r="BG138" s="59" t="s">
        <v>2</v>
      </c>
      <c r="BP138" s="96" t="str">
        <f t="shared" si="7"/>
        <v/>
      </c>
      <c r="BQ138" s="59" t="str">
        <f>IF(BP138="","",COUNTIF(特定市町村確認用!D:D,事業実施条件確認シート!BP139))</f>
        <v/>
      </c>
    </row>
    <row r="139" spans="2:69" s="96" customFormat="1" x14ac:dyDescent="0.4">
      <c r="B139" s="108" t="s">
        <v>328</v>
      </c>
      <c r="C139" s="28"/>
      <c r="D139" s="28" t="s">
        <v>2</v>
      </c>
      <c r="E139" s="28" t="s">
        <v>2</v>
      </c>
      <c r="F139" s="28" t="s">
        <v>2</v>
      </c>
      <c r="G139" s="28" t="s">
        <v>2</v>
      </c>
      <c r="H139" s="28" t="s">
        <v>2</v>
      </c>
      <c r="I139" s="28" t="s">
        <v>2</v>
      </c>
      <c r="J139" s="28" t="s">
        <v>2</v>
      </c>
      <c r="K139" s="86">
        <f>L139+M139</f>
        <v>0</v>
      </c>
      <c r="L139" s="86">
        <f>SUM(O139+Q139+S139+U139+W139+Y139+AA139+AC139+AE139+AG139+AI139+AK139+AM139+AO139+AQ139+AS139+AU139+AW139+AY139+BA139+BC139+BE139)</f>
        <v>0</v>
      </c>
      <c r="M139" s="86">
        <f>SUM(P139+R139+T139+V139+X139+Z139+AB139+AD139+AF139+AH139+AJ139+AL139+AN139+AP139+AR139+AT139+AV139+AX139+AZ139+BB139+BD139+BF139)</f>
        <v>0</v>
      </c>
      <c r="N139" s="37">
        <f>SUM(N140:N179)</f>
        <v>0</v>
      </c>
      <c r="O139" s="86">
        <f>ROUNDDOWN(SUM(O140:O319),0)</f>
        <v>0</v>
      </c>
      <c r="P139" s="86">
        <f t="shared" ref="P139:BF139" si="11">ROUNDDOWN(SUM(P140:P319),0)</f>
        <v>0</v>
      </c>
      <c r="Q139" s="86">
        <f t="shared" si="11"/>
        <v>0</v>
      </c>
      <c r="R139" s="86">
        <f t="shared" si="11"/>
        <v>0</v>
      </c>
      <c r="S139" s="86">
        <f t="shared" si="11"/>
        <v>0</v>
      </c>
      <c r="T139" s="86">
        <f t="shared" si="11"/>
        <v>0</v>
      </c>
      <c r="U139" s="86">
        <f t="shared" si="11"/>
        <v>0</v>
      </c>
      <c r="V139" s="86">
        <f t="shared" si="11"/>
        <v>0</v>
      </c>
      <c r="W139" s="86">
        <f t="shared" si="11"/>
        <v>0</v>
      </c>
      <c r="X139" s="86">
        <f t="shared" si="11"/>
        <v>0</v>
      </c>
      <c r="Y139" s="86">
        <f t="shared" si="11"/>
        <v>0</v>
      </c>
      <c r="Z139" s="86">
        <f t="shared" si="11"/>
        <v>0</v>
      </c>
      <c r="AA139" s="86">
        <f t="shared" si="11"/>
        <v>0</v>
      </c>
      <c r="AB139" s="86">
        <f t="shared" si="11"/>
        <v>0</v>
      </c>
      <c r="AC139" s="86">
        <f t="shared" si="11"/>
        <v>0</v>
      </c>
      <c r="AD139" s="86">
        <f t="shared" si="11"/>
        <v>0</v>
      </c>
      <c r="AE139" s="86">
        <f t="shared" si="11"/>
        <v>0</v>
      </c>
      <c r="AF139" s="86">
        <f t="shared" si="11"/>
        <v>0</v>
      </c>
      <c r="AG139" s="86">
        <f t="shared" si="11"/>
        <v>0</v>
      </c>
      <c r="AH139" s="86">
        <f t="shared" si="11"/>
        <v>0</v>
      </c>
      <c r="AI139" s="86">
        <f t="shared" si="11"/>
        <v>0</v>
      </c>
      <c r="AJ139" s="86">
        <f t="shared" si="11"/>
        <v>0</v>
      </c>
      <c r="AK139" s="86">
        <f t="shared" si="11"/>
        <v>0</v>
      </c>
      <c r="AL139" s="86">
        <f t="shared" si="11"/>
        <v>0</v>
      </c>
      <c r="AM139" s="86">
        <f t="shared" si="11"/>
        <v>0</v>
      </c>
      <c r="AN139" s="86">
        <f t="shared" si="11"/>
        <v>0</v>
      </c>
      <c r="AO139" s="86">
        <f t="shared" si="11"/>
        <v>0</v>
      </c>
      <c r="AP139" s="86">
        <f t="shared" si="11"/>
        <v>0</v>
      </c>
      <c r="AQ139" s="86">
        <f t="shared" si="11"/>
        <v>0</v>
      </c>
      <c r="AR139" s="86">
        <f t="shared" si="11"/>
        <v>0</v>
      </c>
      <c r="AS139" s="86">
        <f t="shared" si="11"/>
        <v>0</v>
      </c>
      <c r="AT139" s="86">
        <f t="shared" si="11"/>
        <v>0</v>
      </c>
      <c r="AU139" s="86">
        <f t="shared" si="11"/>
        <v>0</v>
      </c>
      <c r="AV139" s="86">
        <f t="shared" si="11"/>
        <v>0</v>
      </c>
      <c r="AW139" s="86">
        <f t="shared" si="11"/>
        <v>0</v>
      </c>
      <c r="AX139" s="86">
        <f t="shared" si="11"/>
        <v>0</v>
      </c>
      <c r="AY139" s="86">
        <f t="shared" si="11"/>
        <v>0</v>
      </c>
      <c r="AZ139" s="86">
        <f t="shared" si="11"/>
        <v>0</v>
      </c>
      <c r="BA139" s="86">
        <f t="shared" si="11"/>
        <v>0</v>
      </c>
      <c r="BB139" s="86">
        <f t="shared" si="11"/>
        <v>0</v>
      </c>
      <c r="BC139" s="86">
        <f t="shared" si="11"/>
        <v>0</v>
      </c>
      <c r="BD139" s="86">
        <f t="shared" si="11"/>
        <v>0</v>
      </c>
      <c r="BE139" s="86">
        <f t="shared" si="11"/>
        <v>0</v>
      </c>
      <c r="BF139" s="86">
        <f t="shared" si="11"/>
        <v>0</v>
      </c>
      <c r="BG139" s="59" t="s">
        <v>2</v>
      </c>
      <c r="BH139" s="61"/>
      <c r="BI139" s="61"/>
      <c r="BJ139" s="62"/>
      <c r="BK139" s="62"/>
      <c r="BL139" s="62"/>
      <c r="BM139" s="62"/>
      <c r="BN139" s="62"/>
      <c r="BO139" s="62"/>
      <c r="BP139" s="96" t="str">
        <f t="shared" si="7"/>
        <v>**</v>
      </c>
      <c r="BQ139" s="59">
        <f>IF(BP139="","",COUNTIF(特定市町村確認用!D:D,事業実施条件確認シート!BP140))</f>
        <v>760</v>
      </c>
    </row>
    <row r="140" spans="2:69" x14ac:dyDescent="0.4">
      <c r="B140" s="97">
        <v>121</v>
      </c>
      <c r="C140" s="98"/>
      <c r="D140" s="98"/>
      <c r="E140" s="98"/>
      <c r="F140" s="98"/>
      <c r="G140" s="98"/>
      <c r="H140" s="98"/>
      <c r="I140" s="29" t="str">
        <f t="shared" ref="I140:I171" si="12">IF(BJ140=1,"該当","")</f>
        <v/>
      </c>
      <c r="J140" s="99"/>
      <c r="K140" s="208" t="str">
        <f t="shared" ref="K140" si="13">IF(SUM(L140:M140)=0,"",SUM(L140:M140))</f>
        <v/>
      </c>
      <c r="L140" s="209"/>
      <c r="M140" s="210"/>
      <c r="N140" s="98"/>
      <c r="O140" s="100"/>
      <c r="P140" s="100"/>
      <c r="Q140" s="100"/>
      <c r="R140" s="100"/>
      <c r="S140" s="100"/>
      <c r="T140" s="100"/>
      <c r="U140" s="100"/>
      <c r="V140" s="100"/>
      <c r="W140" s="100"/>
      <c r="X140" s="100"/>
      <c r="Y140" s="100"/>
      <c r="Z140" s="100"/>
      <c r="AA140" s="100"/>
      <c r="AB140" s="100"/>
      <c r="AC140" s="100"/>
      <c r="AD140" s="100"/>
      <c r="AE140" s="100"/>
      <c r="AF140" s="100"/>
      <c r="AG140" s="100"/>
      <c r="AH140" s="100"/>
      <c r="AI140" s="100"/>
      <c r="AJ140" s="100"/>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c r="BE140" s="100"/>
      <c r="BF140" s="100"/>
      <c r="BG140" s="59" t="s">
        <v>2</v>
      </c>
      <c r="BP140" s="96" t="str">
        <f t="shared" si="7"/>
        <v/>
      </c>
      <c r="BQ140" s="59" t="str">
        <f>IF(BP140="","",COUNTIF(特定市町村確認用!D:D,事業実施条件確認シート!BP141))</f>
        <v/>
      </c>
    </row>
    <row r="141" spans="2:69" x14ac:dyDescent="0.4">
      <c r="B141" s="97">
        <v>122</v>
      </c>
      <c r="C141" s="98"/>
      <c r="D141" s="98"/>
      <c r="E141" s="98"/>
      <c r="F141" s="98"/>
      <c r="G141" s="98"/>
      <c r="H141" s="98"/>
      <c r="I141" s="29" t="str">
        <f t="shared" si="12"/>
        <v/>
      </c>
      <c r="J141" s="99"/>
      <c r="K141" s="211"/>
      <c r="L141" s="212"/>
      <c r="M141" s="213"/>
      <c r="N141" s="98"/>
      <c r="O141" s="100"/>
      <c r="P141" s="100"/>
      <c r="Q141" s="100"/>
      <c r="R141" s="100"/>
      <c r="S141" s="100"/>
      <c r="T141" s="100"/>
      <c r="U141" s="100"/>
      <c r="V141" s="100"/>
      <c r="W141" s="100"/>
      <c r="X141" s="100"/>
      <c r="Y141" s="100"/>
      <c r="Z141" s="100"/>
      <c r="AA141" s="100"/>
      <c r="AB141" s="100"/>
      <c r="AC141" s="100"/>
      <c r="AD141" s="100"/>
      <c r="AE141" s="100"/>
      <c r="AF141" s="100"/>
      <c r="AG141" s="100"/>
      <c r="AH141" s="100"/>
      <c r="AI141" s="100"/>
      <c r="AJ141" s="100"/>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c r="BE141" s="100"/>
      <c r="BF141" s="100"/>
      <c r="BG141" s="59" t="s">
        <v>2</v>
      </c>
      <c r="BP141" s="96" t="str">
        <f t="shared" si="7"/>
        <v/>
      </c>
      <c r="BQ141" s="59" t="str">
        <f>IF(BP141="","",COUNTIF(特定市町村確認用!D:D,事業実施条件確認シート!BP142))</f>
        <v/>
      </c>
    </row>
    <row r="142" spans="2:69" x14ac:dyDescent="0.4">
      <c r="B142" s="97">
        <v>123</v>
      </c>
      <c r="C142" s="98"/>
      <c r="D142" s="98"/>
      <c r="E142" s="98"/>
      <c r="F142" s="98"/>
      <c r="G142" s="98"/>
      <c r="H142" s="98"/>
      <c r="I142" s="29" t="str">
        <f t="shared" si="12"/>
        <v/>
      </c>
      <c r="J142" s="99"/>
      <c r="K142" s="211"/>
      <c r="L142" s="212"/>
      <c r="M142" s="213"/>
      <c r="N142" s="98"/>
      <c r="O142" s="100"/>
      <c r="P142" s="100"/>
      <c r="Q142" s="100"/>
      <c r="R142" s="100"/>
      <c r="S142" s="100"/>
      <c r="T142" s="100"/>
      <c r="U142" s="100"/>
      <c r="V142" s="100"/>
      <c r="W142" s="100"/>
      <c r="X142" s="100"/>
      <c r="Y142" s="100"/>
      <c r="Z142" s="100"/>
      <c r="AA142" s="100"/>
      <c r="AB142" s="100"/>
      <c r="AC142" s="100"/>
      <c r="AD142" s="100"/>
      <c r="AE142" s="100"/>
      <c r="AF142" s="100"/>
      <c r="AG142" s="100"/>
      <c r="AH142" s="100"/>
      <c r="AI142" s="100"/>
      <c r="AJ142" s="100"/>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c r="BE142" s="100"/>
      <c r="BF142" s="100"/>
      <c r="BG142" s="59" t="s">
        <v>2</v>
      </c>
      <c r="BP142" s="96" t="str">
        <f t="shared" si="7"/>
        <v/>
      </c>
      <c r="BQ142" s="59" t="str">
        <f>IF(BP142="","",COUNTIF(特定市町村確認用!D:D,事業実施条件確認シート!BP143))</f>
        <v/>
      </c>
    </row>
    <row r="143" spans="2:69" x14ac:dyDescent="0.4">
      <c r="B143" s="97">
        <v>124</v>
      </c>
      <c r="C143" s="98"/>
      <c r="D143" s="98"/>
      <c r="E143" s="98"/>
      <c r="F143" s="98"/>
      <c r="G143" s="98"/>
      <c r="H143" s="98"/>
      <c r="I143" s="29" t="str">
        <f t="shared" si="12"/>
        <v/>
      </c>
      <c r="J143" s="99"/>
      <c r="K143" s="211"/>
      <c r="L143" s="212"/>
      <c r="M143" s="213"/>
      <c r="N143" s="98"/>
      <c r="O143" s="100"/>
      <c r="P143" s="100"/>
      <c r="Q143" s="100"/>
      <c r="R143" s="100"/>
      <c r="S143" s="100"/>
      <c r="T143" s="100"/>
      <c r="U143" s="100"/>
      <c r="V143" s="100"/>
      <c r="W143" s="100"/>
      <c r="X143" s="100"/>
      <c r="Y143" s="100"/>
      <c r="Z143" s="100"/>
      <c r="AA143" s="100"/>
      <c r="AB143" s="100"/>
      <c r="AC143" s="100"/>
      <c r="AD143" s="100"/>
      <c r="AE143" s="100"/>
      <c r="AF143" s="100"/>
      <c r="AG143" s="100"/>
      <c r="AH143" s="100"/>
      <c r="AI143" s="100"/>
      <c r="AJ143" s="100"/>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c r="BE143" s="100"/>
      <c r="BF143" s="100"/>
      <c r="BG143" s="59" t="s">
        <v>2</v>
      </c>
      <c r="BP143" s="96" t="str">
        <f t="shared" si="7"/>
        <v/>
      </c>
      <c r="BQ143" s="59" t="str">
        <f>IF(BP143="","",COUNTIF(特定市町村確認用!D:D,事業実施条件確認シート!BP144))</f>
        <v/>
      </c>
    </row>
    <row r="144" spans="2:69" x14ac:dyDescent="0.4">
      <c r="B144" s="97">
        <v>125</v>
      </c>
      <c r="C144" s="98"/>
      <c r="D144" s="98"/>
      <c r="E144" s="98"/>
      <c r="F144" s="98"/>
      <c r="G144" s="98"/>
      <c r="H144" s="98"/>
      <c r="I144" s="29" t="str">
        <f t="shared" si="12"/>
        <v/>
      </c>
      <c r="J144" s="99"/>
      <c r="K144" s="211"/>
      <c r="L144" s="212"/>
      <c r="M144" s="213"/>
      <c r="N144" s="98"/>
      <c r="O144" s="100"/>
      <c r="P144" s="100"/>
      <c r="Q144" s="100"/>
      <c r="R144" s="100"/>
      <c r="S144" s="100"/>
      <c r="T144" s="100"/>
      <c r="U144" s="100"/>
      <c r="V144" s="100"/>
      <c r="W144" s="100"/>
      <c r="X144" s="100"/>
      <c r="Y144" s="100"/>
      <c r="Z144" s="100"/>
      <c r="AA144" s="100"/>
      <c r="AB144" s="100"/>
      <c r="AC144" s="100"/>
      <c r="AD144" s="100"/>
      <c r="AE144" s="100"/>
      <c r="AF144" s="100"/>
      <c r="AG144" s="100"/>
      <c r="AH144" s="100"/>
      <c r="AI144" s="100"/>
      <c r="AJ144" s="100"/>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c r="BE144" s="100"/>
      <c r="BF144" s="100"/>
      <c r="BG144" s="59" t="s">
        <v>2</v>
      </c>
      <c r="BP144" s="96" t="str">
        <f t="shared" si="7"/>
        <v/>
      </c>
      <c r="BQ144" s="59" t="str">
        <f>IF(BP144="","",COUNTIF(特定市町村確認用!D:D,事業実施条件確認シート!BP145))</f>
        <v/>
      </c>
    </row>
    <row r="145" spans="2:69" x14ac:dyDescent="0.4">
      <c r="B145" s="97">
        <v>126</v>
      </c>
      <c r="C145" s="98"/>
      <c r="D145" s="98"/>
      <c r="E145" s="98"/>
      <c r="F145" s="98"/>
      <c r="G145" s="98"/>
      <c r="H145" s="98"/>
      <c r="I145" s="29" t="str">
        <f t="shared" si="12"/>
        <v/>
      </c>
      <c r="J145" s="99"/>
      <c r="K145" s="211"/>
      <c r="L145" s="212"/>
      <c r="M145" s="213"/>
      <c r="N145" s="98"/>
      <c r="O145" s="100"/>
      <c r="P145" s="100"/>
      <c r="Q145" s="100"/>
      <c r="R145" s="100"/>
      <c r="S145" s="100"/>
      <c r="T145" s="100"/>
      <c r="U145" s="100"/>
      <c r="V145" s="100"/>
      <c r="W145" s="100"/>
      <c r="X145" s="100"/>
      <c r="Y145" s="100"/>
      <c r="Z145" s="100"/>
      <c r="AA145" s="100"/>
      <c r="AB145" s="100"/>
      <c r="AC145" s="100"/>
      <c r="AD145" s="100"/>
      <c r="AE145" s="100"/>
      <c r="AF145" s="100"/>
      <c r="AG145" s="100"/>
      <c r="AH145" s="100"/>
      <c r="AI145" s="100"/>
      <c r="AJ145" s="100"/>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c r="BE145" s="100"/>
      <c r="BF145" s="100"/>
      <c r="BG145" s="59" t="s">
        <v>2</v>
      </c>
      <c r="BP145" s="96" t="str">
        <f t="shared" ref="BP145:BP208" si="14">F145&amp;G145</f>
        <v/>
      </c>
      <c r="BQ145" s="59" t="str">
        <f>IF(BP145="","",COUNTIF(特定市町村確認用!D:D,事業実施条件確認シート!BP146))</f>
        <v/>
      </c>
    </row>
    <row r="146" spans="2:69" x14ac:dyDescent="0.4">
      <c r="B146" s="97">
        <v>127</v>
      </c>
      <c r="C146" s="98"/>
      <c r="D146" s="98"/>
      <c r="E146" s="98"/>
      <c r="F146" s="98"/>
      <c r="G146" s="98"/>
      <c r="H146" s="98"/>
      <c r="I146" s="29" t="str">
        <f t="shared" si="12"/>
        <v/>
      </c>
      <c r="J146" s="99"/>
      <c r="K146" s="211"/>
      <c r="L146" s="212"/>
      <c r="M146" s="213"/>
      <c r="N146" s="98"/>
      <c r="O146" s="100"/>
      <c r="P146" s="100"/>
      <c r="Q146" s="100"/>
      <c r="R146" s="100"/>
      <c r="S146" s="100"/>
      <c r="T146" s="100"/>
      <c r="U146" s="100"/>
      <c r="V146" s="100"/>
      <c r="W146" s="100"/>
      <c r="X146" s="100"/>
      <c r="Y146" s="100"/>
      <c r="Z146" s="100"/>
      <c r="AA146" s="100"/>
      <c r="AB146" s="100"/>
      <c r="AC146" s="100"/>
      <c r="AD146" s="100"/>
      <c r="AE146" s="100"/>
      <c r="AF146" s="100"/>
      <c r="AG146" s="100"/>
      <c r="AH146" s="100"/>
      <c r="AI146" s="100"/>
      <c r="AJ146" s="100"/>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c r="BE146" s="100"/>
      <c r="BF146" s="100"/>
      <c r="BG146" s="59" t="s">
        <v>2</v>
      </c>
      <c r="BP146" s="96" t="str">
        <f t="shared" si="14"/>
        <v/>
      </c>
      <c r="BQ146" s="59" t="str">
        <f>IF(BP146="","",COUNTIF(特定市町村確認用!D:D,事業実施条件確認シート!BP147))</f>
        <v/>
      </c>
    </row>
    <row r="147" spans="2:69" x14ac:dyDescent="0.4">
      <c r="B147" s="97">
        <v>128</v>
      </c>
      <c r="C147" s="98"/>
      <c r="D147" s="98"/>
      <c r="E147" s="98"/>
      <c r="F147" s="98"/>
      <c r="G147" s="98"/>
      <c r="H147" s="98"/>
      <c r="I147" s="29" t="str">
        <f t="shared" si="12"/>
        <v/>
      </c>
      <c r="J147" s="99"/>
      <c r="K147" s="211"/>
      <c r="L147" s="212"/>
      <c r="M147" s="213"/>
      <c r="N147" s="98"/>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59" t="s">
        <v>2</v>
      </c>
      <c r="BP147" s="96" t="str">
        <f t="shared" si="14"/>
        <v/>
      </c>
      <c r="BQ147" s="59" t="str">
        <f>IF(BP147="","",COUNTIF(特定市町村確認用!D:D,事業実施条件確認シート!BP148))</f>
        <v/>
      </c>
    </row>
    <row r="148" spans="2:69" x14ac:dyDescent="0.4">
      <c r="B148" s="97">
        <v>129</v>
      </c>
      <c r="C148" s="98"/>
      <c r="D148" s="98"/>
      <c r="E148" s="98"/>
      <c r="F148" s="98"/>
      <c r="G148" s="98"/>
      <c r="H148" s="98"/>
      <c r="I148" s="29" t="str">
        <f t="shared" si="12"/>
        <v/>
      </c>
      <c r="J148" s="99"/>
      <c r="K148" s="211"/>
      <c r="L148" s="212"/>
      <c r="M148" s="213"/>
      <c r="N148" s="98"/>
      <c r="O148" s="100"/>
      <c r="P148" s="100"/>
      <c r="Q148" s="100"/>
      <c r="R148" s="100"/>
      <c r="S148" s="100"/>
      <c r="T148" s="100"/>
      <c r="U148" s="100"/>
      <c r="V148" s="100"/>
      <c r="W148" s="100"/>
      <c r="X148" s="100"/>
      <c r="Y148" s="100"/>
      <c r="Z148" s="100"/>
      <c r="AA148" s="100"/>
      <c r="AB148" s="100"/>
      <c r="AC148" s="100"/>
      <c r="AD148" s="100"/>
      <c r="AE148" s="100"/>
      <c r="AF148" s="100"/>
      <c r="AG148" s="100"/>
      <c r="AH148" s="100"/>
      <c r="AI148" s="100"/>
      <c r="AJ148" s="100"/>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c r="BE148" s="100"/>
      <c r="BF148" s="100"/>
      <c r="BG148" s="59" t="s">
        <v>2</v>
      </c>
      <c r="BP148" s="96" t="str">
        <f t="shared" si="14"/>
        <v/>
      </c>
      <c r="BQ148" s="59" t="str">
        <f>IF(BP148="","",COUNTIF(特定市町村確認用!D:D,事業実施条件確認シート!BP149))</f>
        <v/>
      </c>
    </row>
    <row r="149" spans="2:69" x14ac:dyDescent="0.4">
      <c r="B149" s="97">
        <v>130</v>
      </c>
      <c r="C149" s="98"/>
      <c r="D149" s="98"/>
      <c r="E149" s="98"/>
      <c r="F149" s="98"/>
      <c r="G149" s="98"/>
      <c r="H149" s="98"/>
      <c r="I149" s="29" t="str">
        <f t="shared" si="12"/>
        <v/>
      </c>
      <c r="J149" s="99"/>
      <c r="K149" s="211"/>
      <c r="L149" s="212"/>
      <c r="M149" s="213"/>
      <c r="N149" s="98"/>
      <c r="O149" s="100"/>
      <c r="P149" s="100"/>
      <c r="Q149" s="100"/>
      <c r="R149" s="100"/>
      <c r="S149" s="100"/>
      <c r="T149" s="100"/>
      <c r="U149" s="100"/>
      <c r="V149" s="100"/>
      <c r="W149" s="100"/>
      <c r="X149" s="100"/>
      <c r="Y149" s="100"/>
      <c r="Z149" s="100"/>
      <c r="AA149" s="100"/>
      <c r="AB149" s="100"/>
      <c r="AC149" s="100"/>
      <c r="AD149" s="100"/>
      <c r="AE149" s="100"/>
      <c r="AF149" s="100"/>
      <c r="AG149" s="100"/>
      <c r="AH149" s="100"/>
      <c r="AI149" s="100"/>
      <c r="AJ149" s="100"/>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c r="BE149" s="100"/>
      <c r="BF149" s="100"/>
      <c r="BG149" s="59" t="s">
        <v>2</v>
      </c>
      <c r="BP149" s="96" t="str">
        <f t="shared" si="14"/>
        <v/>
      </c>
      <c r="BQ149" s="59" t="str">
        <f>IF(BP149="","",COUNTIF(特定市町村確認用!D:D,事業実施条件確認シート!BP150))</f>
        <v/>
      </c>
    </row>
    <row r="150" spans="2:69" x14ac:dyDescent="0.4">
      <c r="B150" s="97">
        <v>131</v>
      </c>
      <c r="C150" s="98"/>
      <c r="D150" s="98"/>
      <c r="E150" s="98"/>
      <c r="F150" s="98"/>
      <c r="G150" s="98"/>
      <c r="H150" s="98"/>
      <c r="I150" s="29" t="str">
        <f t="shared" si="12"/>
        <v/>
      </c>
      <c r="J150" s="99"/>
      <c r="K150" s="211"/>
      <c r="L150" s="212"/>
      <c r="M150" s="213"/>
      <c r="N150" s="98"/>
      <c r="O150" s="100"/>
      <c r="P150" s="100"/>
      <c r="Q150" s="100"/>
      <c r="R150" s="100"/>
      <c r="S150" s="100"/>
      <c r="T150" s="100"/>
      <c r="U150" s="100"/>
      <c r="V150" s="100"/>
      <c r="W150" s="100"/>
      <c r="X150" s="100"/>
      <c r="Y150" s="100"/>
      <c r="Z150" s="100"/>
      <c r="AA150" s="100"/>
      <c r="AB150" s="100"/>
      <c r="AC150" s="100"/>
      <c r="AD150" s="100"/>
      <c r="AE150" s="100"/>
      <c r="AF150" s="100"/>
      <c r="AG150" s="100"/>
      <c r="AH150" s="100"/>
      <c r="AI150" s="100"/>
      <c r="AJ150" s="100"/>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c r="BE150" s="100"/>
      <c r="BF150" s="100"/>
      <c r="BG150" s="59" t="s">
        <v>2</v>
      </c>
      <c r="BP150" s="96" t="str">
        <f t="shared" si="14"/>
        <v/>
      </c>
      <c r="BQ150" s="59" t="str">
        <f>IF(BP150="","",COUNTIF(特定市町村確認用!D:D,事業実施条件確認シート!BP151))</f>
        <v/>
      </c>
    </row>
    <row r="151" spans="2:69" x14ac:dyDescent="0.4">
      <c r="B151" s="97">
        <v>132</v>
      </c>
      <c r="C151" s="98"/>
      <c r="D151" s="98"/>
      <c r="E151" s="98"/>
      <c r="F151" s="98"/>
      <c r="G151" s="98"/>
      <c r="H151" s="98"/>
      <c r="I151" s="29" t="str">
        <f t="shared" si="12"/>
        <v/>
      </c>
      <c r="J151" s="99"/>
      <c r="K151" s="211"/>
      <c r="L151" s="212"/>
      <c r="M151" s="213"/>
      <c r="N151" s="98"/>
      <c r="O151" s="100"/>
      <c r="P151" s="100"/>
      <c r="Q151" s="100"/>
      <c r="R151" s="100"/>
      <c r="S151" s="100"/>
      <c r="T151" s="100"/>
      <c r="U151" s="100"/>
      <c r="V151" s="100"/>
      <c r="W151" s="100"/>
      <c r="X151" s="100"/>
      <c r="Y151" s="100"/>
      <c r="Z151" s="100"/>
      <c r="AA151" s="100"/>
      <c r="AB151" s="100"/>
      <c r="AC151" s="100"/>
      <c r="AD151" s="100"/>
      <c r="AE151" s="100"/>
      <c r="AF151" s="100"/>
      <c r="AG151" s="100"/>
      <c r="AH151" s="100"/>
      <c r="AI151" s="100"/>
      <c r="AJ151" s="100"/>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c r="BE151" s="100"/>
      <c r="BF151" s="100"/>
      <c r="BG151" s="59" t="s">
        <v>2</v>
      </c>
      <c r="BP151" s="96" t="str">
        <f t="shared" si="14"/>
        <v/>
      </c>
      <c r="BQ151" s="59" t="str">
        <f>IF(BP151="","",COUNTIF(特定市町村確認用!D:D,事業実施条件確認シート!BP152))</f>
        <v/>
      </c>
    </row>
    <row r="152" spans="2:69" x14ac:dyDescent="0.4">
      <c r="B152" s="97">
        <v>133</v>
      </c>
      <c r="C152" s="98"/>
      <c r="D152" s="98"/>
      <c r="E152" s="98"/>
      <c r="F152" s="98"/>
      <c r="G152" s="98"/>
      <c r="H152" s="98"/>
      <c r="I152" s="29" t="str">
        <f t="shared" si="12"/>
        <v/>
      </c>
      <c r="J152" s="99"/>
      <c r="K152" s="211"/>
      <c r="L152" s="212"/>
      <c r="M152" s="213"/>
      <c r="N152" s="98"/>
      <c r="O152" s="100"/>
      <c r="P152" s="100"/>
      <c r="Q152" s="100"/>
      <c r="R152" s="100"/>
      <c r="S152" s="100"/>
      <c r="T152" s="100"/>
      <c r="U152" s="100"/>
      <c r="V152" s="100"/>
      <c r="W152" s="100"/>
      <c r="X152" s="100"/>
      <c r="Y152" s="100"/>
      <c r="Z152" s="100"/>
      <c r="AA152" s="100"/>
      <c r="AB152" s="100"/>
      <c r="AC152" s="100"/>
      <c r="AD152" s="100"/>
      <c r="AE152" s="100"/>
      <c r="AF152" s="100"/>
      <c r="AG152" s="100"/>
      <c r="AH152" s="100"/>
      <c r="AI152" s="100"/>
      <c r="AJ152" s="100"/>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c r="BE152" s="100"/>
      <c r="BF152" s="100"/>
      <c r="BG152" s="59" t="s">
        <v>2</v>
      </c>
      <c r="BP152" s="96" t="str">
        <f t="shared" si="14"/>
        <v/>
      </c>
      <c r="BQ152" s="59" t="str">
        <f>IF(BP152="","",COUNTIF(特定市町村確認用!D:D,事業実施条件確認シート!BP153))</f>
        <v/>
      </c>
    </row>
    <row r="153" spans="2:69" x14ac:dyDescent="0.4">
      <c r="B153" s="97">
        <v>134</v>
      </c>
      <c r="C153" s="98"/>
      <c r="D153" s="98"/>
      <c r="E153" s="98"/>
      <c r="F153" s="98"/>
      <c r="G153" s="98"/>
      <c r="H153" s="98"/>
      <c r="I153" s="29" t="str">
        <f t="shared" si="12"/>
        <v/>
      </c>
      <c r="J153" s="99"/>
      <c r="K153" s="211"/>
      <c r="L153" s="212"/>
      <c r="M153" s="213"/>
      <c r="N153" s="98"/>
      <c r="O153" s="100"/>
      <c r="P153" s="100"/>
      <c r="Q153" s="100"/>
      <c r="R153" s="100"/>
      <c r="S153" s="100"/>
      <c r="T153" s="100"/>
      <c r="U153" s="100"/>
      <c r="V153" s="100"/>
      <c r="W153" s="100"/>
      <c r="X153" s="100"/>
      <c r="Y153" s="100"/>
      <c r="Z153" s="100"/>
      <c r="AA153" s="100"/>
      <c r="AB153" s="100"/>
      <c r="AC153" s="100"/>
      <c r="AD153" s="100"/>
      <c r="AE153" s="100"/>
      <c r="AF153" s="100"/>
      <c r="AG153" s="100"/>
      <c r="AH153" s="100"/>
      <c r="AI153" s="100"/>
      <c r="AJ153" s="100"/>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c r="BE153" s="100"/>
      <c r="BF153" s="100"/>
      <c r="BG153" s="59" t="s">
        <v>2</v>
      </c>
      <c r="BP153" s="96" t="str">
        <f t="shared" si="14"/>
        <v/>
      </c>
      <c r="BQ153" s="59" t="str">
        <f>IF(BP153="","",COUNTIF(特定市町村確認用!D:D,事業実施条件確認シート!BP154))</f>
        <v/>
      </c>
    </row>
    <row r="154" spans="2:69" x14ac:dyDescent="0.4">
      <c r="B154" s="97">
        <v>135</v>
      </c>
      <c r="C154" s="98"/>
      <c r="D154" s="98"/>
      <c r="E154" s="98"/>
      <c r="F154" s="98"/>
      <c r="G154" s="98"/>
      <c r="H154" s="98"/>
      <c r="I154" s="29" t="str">
        <f t="shared" si="12"/>
        <v/>
      </c>
      <c r="J154" s="99"/>
      <c r="K154" s="211"/>
      <c r="L154" s="212"/>
      <c r="M154" s="213"/>
      <c r="N154" s="98"/>
      <c r="O154" s="100"/>
      <c r="P154" s="100"/>
      <c r="Q154" s="100"/>
      <c r="R154" s="100"/>
      <c r="S154" s="100"/>
      <c r="T154" s="100"/>
      <c r="U154" s="100"/>
      <c r="V154" s="100"/>
      <c r="W154" s="100"/>
      <c r="X154" s="100"/>
      <c r="Y154" s="100"/>
      <c r="Z154" s="100"/>
      <c r="AA154" s="100"/>
      <c r="AB154" s="100"/>
      <c r="AC154" s="100"/>
      <c r="AD154" s="100"/>
      <c r="AE154" s="100"/>
      <c r="AF154" s="100"/>
      <c r="AG154" s="100"/>
      <c r="AH154" s="100"/>
      <c r="AI154" s="100"/>
      <c r="AJ154" s="100"/>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c r="BE154" s="100"/>
      <c r="BF154" s="100"/>
      <c r="BG154" s="59" t="s">
        <v>2</v>
      </c>
      <c r="BP154" s="96" t="str">
        <f t="shared" si="14"/>
        <v/>
      </c>
      <c r="BQ154" s="59" t="str">
        <f>IF(BP154="","",COUNTIF(特定市町村確認用!D:D,事業実施条件確認シート!BP155))</f>
        <v/>
      </c>
    </row>
    <row r="155" spans="2:69" x14ac:dyDescent="0.4">
      <c r="B155" s="97">
        <v>136</v>
      </c>
      <c r="C155" s="98"/>
      <c r="D155" s="98"/>
      <c r="E155" s="98"/>
      <c r="F155" s="98"/>
      <c r="G155" s="98"/>
      <c r="H155" s="98"/>
      <c r="I155" s="29" t="str">
        <f t="shared" si="12"/>
        <v/>
      </c>
      <c r="J155" s="99"/>
      <c r="K155" s="211"/>
      <c r="L155" s="212"/>
      <c r="M155" s="213"/>
      <c r="N155" s="98"/>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59" t="s">
        <v>2</v>
      </c>
      <c r="BP155" s="96" t="str">
        <f t="shared" si="14"/>
        <v/>
      </c>
      <c r="BQ155" s="59" t="str">
        <f>IF(BP155="","",COUNTIF(特定市町村確認用!D:D,事業実施条件確認シート!BP156))</f>
        <v/>
      </c>
    </row>
    <row r="156" spans="2:69" x14ac:dyDescent="0.4">
      <c r="B156" s="97">
        <v>137</v>
      </c>
      <c r="C156" s="98"/>
      <c r="D156" s="98"/>
      <c r="E156" s="98"/>
      <c r="F156" s="98"/>
      <c r="G156" s="98"/>
      <c r="H156" s="98"/>
      <c r="I156" s="29" t="str">
        <f t="shared" si="12"/>
        <v/>
      </c>
      <c r="J156" s="99"/>
      <c r="K156" s="211"/>
      <c r="L156" s="212"/>
      <c r="M156" s="213"/>
      <c r="N156" s="98"/>
      <c r="O156" s="100"/>
      <c r="P156" s="100"/>
      <c r="Q156" s="100"/>
      <c r="R156" s="100"/>
      <c r="S156" s="100"/>
      <c r="T156" s="100"/>
      <c r="U156" s="100"/>
      <c r="V156" s="100"/>
      <c r="W156" s="100"/>
      <c r="X156" s="100"/>
      <c r="Y156" s="100"/>
      <c r="Z156" s="100"/>
      <c r="AA156" s="100"/>
      <c r="AB156" s="100"/>
      <c r="AC156" s="100"/>
      <c r="AD156" s="100"/>
      <c r="AE156" s="100"/>
      <c r="AF156" s="100"/>
      <c r="AG156" s="100"/>
      <c r="AH156" s="100"/>
      <c r="AI156" s="100"/>
      <c r="AJ156" s="100"/>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c r="BE156" s="100"/>
      <c r="BF156" s="100"/>
      <c r="BG156" s="59" t="s">
        <v>2</v>
      </c>
      <c r="BP156" s="96" t="str">
        <f t="shared" si="14"/>
        <v/>
      </c>
      <c r="BQ156" s="59" t="str">
        <f>IF(BP156="","",COUNTIF(特定市町村確認用!D:D,事業実施条件確認シート!BP157))</f>
        <v/>
      </c>
    </row>
    <row r="157" spans="2:69" x14ac:dyDescent="0.4">
      <c r="B157" s="97">
        <v>138</v>
      </c>
      <c r="C157" s="98"/>
      <c r="D157" s="98"/>
      <c r="E157" s="98"/>
      <c r="F157" s="98"/>
      <c r="G157" s="98"/>
      <c r="H157" s="98"/>
      <c r="I157" s="29" t="str">
        <f t="shared" si="12"/>
        <v/>
      </c>
      <c r="J157" s="99"/>
      <c r="K157" s="211"/>
      <c r="L157" s="212"/>
      <c r="M157" s="213"/>
      <c r="N157" s="98"/>
      <c r="O157" s="100"/>
      <c r="P157" s="100"/>
      <c r="Q157" s="100"/>
      <c r="R157" s="100"/>
      <c r="S157" s="100"/>
      <c r="T157" s="100"/>
      <c r="U157" s="100"/>
      <c r="V157" s="100"/>
      <c r="W157" s="100"/>
      <c r="X157" s="100"/>
      <c r="Y157" s="100"/>
      <c r="Z157" s="100"/>
      <c r="AA157" s="100"/>
      <c r="AB157" s="100"/>
      <c r="AC157" s="100"/>
      <c r="AD157" s="100"/>
      <c r="AE157" s="100"/>
      <c r="AF157" s="100"/>
      <c r="AG157" s="100"/>
      <c r="AH157" s="100"/>
      <c r="AI157" s="100"/>
      <c r="AJ157" s="100"/>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c r="BE157" s="100"/>
      <c r="BF157" s="100"/>
      <c r="BG157" s="59" t="s">
        <v>2</v>
      </c>
      <c r="BP157" s="96" t="str">
        <f t="shared" si="14"/>
        <v/>
      </c>
      <c r="BQ157" s="59" t="str">
        <f>IF(BP157="","",COUNTIF(特定市町村確認用!D:D,事業実施条件確認シート!BP158))</f>
        <v/>
      </c>
    </row>
    <row r="158" spans="2:69" x14ac:dyDescent="0.4">
      <c r="B158" s="97">
        <v>139</v>
      </c>
      <c r="C158" s="98"/>
      <c r="D158" s="98"/>
      <c r="E158" s="98"/>
      <c r="F158" s="98"/>
      <c r="G158" s="98"/>
      <c r="H158" s="98"/>
      <c r="I158" s="29" t="str">
        <f t="shared" si="12"/>
        <v/>
      </c>
      <c r="J158" s="99"/>
      <c r="K158" s="211"/>
      <c r="L158" s="212"/>
      <c r="M158" s="213"/>
      <c r="N158" s="98"/>
      <c r="O158" s="100"/>
      <c r="P158" s="100"/>
      <c r="Q158" s="100"/>
      <c r="R158" s="100"/>
      <c r="S158" s="100"/>
      <c r="T158" s="100"/>
      <c r="U158" s="100"/>
      <c r="V158" s="100"/>
      <c r="W158" s="100"/>
      <c r="X158" s="100"/>
      <c r="Y158" s="100"/>
      <c r="Z158" s="100"/>
      <c r="AA158" s="100"/>
      <c r="AB158" s="100"/>
      <c r="AC158" s="100"/>
      <c r="AD158" s="100"/>
      <c r="AE158" s="100"/>
      <c r="AF158" s="100"/>
      <c r="AG158" s="100"/>
      <c r="AH158" s="100"/>
      <c r="AI158" s="100"/>
      <c r="AJ158" s="100"/>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c r="BE158" s="100"/>
      <c r="BF158" s="100"/>
      <c r="BG158" s="59" t="s">
        <v>2</v>
      </c>
      <c r="BP158" s="96" t="str">
        <f t="shared" si="14"/>
        <v/>
      </c>
      <c r="BQ158" s="59" t="str">
        <f>IF(BP158="","",COUNTIF(特定市町村確認用!D:D,事業実施条件確認シート!BP159))</f>
        <v/>
      </c>
    </row>
    <row r="159" spans="2:69" x14ac:dyDescent="0.4">
      <c r="B159" s="97">
        <v>140</v>
      </c>
      <c r="C159" s="98"/>
      <c r="D159" s="98"/>
      <c r="E159" s="98"/>
      <c r="F159" s="98"/>
      <c r="G159" s="98"/>
      <c r="H159" s="98"/>
      <c r="I159" s="29" t="str">
        <f t="shared" si="12"/>
        <v/>
      </c>
      <c r="J159" s="99"/>
      <c r="K159" s="211"/>
      <c r="L159" s="212"/>
      <c r="M159" s="213"/>
      <c r="N159" s="98"/>
      <c r="O159" s="100"/>
      <c r="P159" s="100"/>
      <c r="Q159" s="100"/>
      <c r="R159" s="100"/>
      <c r="S159" s="100"/>
      <c r="T159" s="100"/>
      <c r="U159" s="100"/>
      <c r="V159" s="100"/>
      <c r="W159" s="100"/>
      <c r="X159" s="100"/>
      <c r="Y159" s="100"/>
      <c r="Z159" s="100"/>
      <c r="AA159" s="100"/>
      <c r="AB159" s="100"/>
      <c r="AC159" s="100"/>
      <c r="AD159" s="100"/>
      <c r="AE159" s="100"/>
      <c r="AF159" s="100"/>
      <c r="AG159" s="100"/>
      <c r="AH159" s="100"/>
      <c r="AI159" s="100"/>
      <c r="AJ159" s="100"/>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c r="BE159" s="100"/>
      <c r="BF159" s="100"/>
      <c r="BG159" s="59" t="s">
        <v>2</v>
      </c>
      <c r="BP159" s="96" t="str">
        <f t="shared" si="14"/>
        <v/>
      </c>
      <c r="BQ159" s="59" t="str">
        <f>IF(BP159="","",COUNTIF(特定市町村確認用!D:D,事業実施条件確認シート!BP160))</f>
        <v/>
      </c>
    </row>
    <row r="160" spans="2:69" x14ac:dyDescent="0.4">
      <c r="B160" s="97">
        <v>141</v>
      </c>
      <c r="C160" s="98"/>
      <c r="D160" s="98"/>
      <c r="E160" s="98"/>
      <c r="F160" s="98"/>
      <c r="G160" s="98"/>
      <c r="H160" s="98"/>
      <c r="I160" s="29" t="str">
        <f t="shared" si="12"/>
        <v/>
      </c>
      <c r="J160" s="99"/>
      <c r="K160" s="211"/>
      <c r="L160" s="212"/>
      <c r="M160" s="213"/>
      <c r="N160" s="98"/>
      <c r="O160" s="100"/>
      <c r="P160" s="100"/>
      <c r="Q160" s="100"/>
      <c r="R160" s="100"/>
      <c r="S160" s="100"/>
      <c r="T160" s="100"/>
      <c r="U160" s="100"/>
      <c r="V160" s="100"/>
      <c r="W160" s="100"/>
      <c r="X160" s="100"/>
      <c r="Y160" s="100"/>
      <c r="Z160" s="100"/>
      <c r="AA160" s="100"/>
      <c r="AB160" s="100"/>
      <c r="AC160" s="100"/>
      <c r="AD160" s="100"/>
      <c r="AE160" s="100"/>
      <c r="AF160" s="100"/>
      <c r="AG160" s="100"/>
      <c r="AH160" s="100"/>
      <c r="AI160" s="100"/>
      <c r="AJ160" s="100"/>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c r="BE160" s="100"/>
      <c r="BF160" s="100"/>
      <c r="BG160" s="59" t="s">
        <v>2</v>
      </c>
      <c r="BP160" s="96" t="str">
        <f t="shared" si="14"/>
        <v/>
      </c>
      <c r="BQ160" s="59" t="str">
        <f>IF(BP160="","",COUNTIF(特定市町村確認用!D:D,事業実施条件確認シート!BP161))</f>
        <v/>
      </c>
    </row>
    <row r="161" spans="2:69" x14ac:dyDescent="0.4">
      <c r="B161" s="97">
        <v>142</v>
      </c>
      <c r="C161" s="98"/>
      <c r="D161" s="98"/>
      <c r="E161" s="98"/>
      <c r="F161" s="98"/>
      <c r="G161" s="98"/>
      <c r="H161" s="98"/>
      <c r="I161" s="29" t="str">
        <f t="shared" si="12"/>
        <v/>
      </c>
      <c r="J161" s="99"/>
      <c r="K161" s="211"/>
      <c r="L161" s="212"/>
      <c r="M161" s="213"/>
      <c r="N161" s="98"/>
      <c r="O161" s="100"/>
      <c r="P161" s="100"/>
      <c r="Q161" s="100"/>
      <c r="R161" s="100"/>
      <c r="S161" s="100"/>
      <c r="T161" s="100"/>
      <c r="U161" s="100"/>
      <c r="V161" s="100"/>
      <c r="W161" s="100"/>
      <c r="X161" s="100"/>
      <c r="Y161" s="100"/>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59" t="s">
        <v>2</v>
      </c>
      <c r="BP161" s="96" t="str">
        <f t="shared" si="14"/>
        <v/>
      </c>
      <c r="BQ161" s="59" t="str">
        <f>IF(BP161="","",COUNTIF(特定市町村確認用!D:D,事業実施条件確認シート!BP162))</f>
        <v/>
      </c>
    </row>
    <row r="162" spans="2:69" x14ac:dyDescent="0.4">
      <c r="B162" s="97">
        <v>143</v>
      </c>
      <c r="C162" s="98"/>
      <c r="D162" s="98"/>
      <c r="E162" s="98"/>
      <c r="F162" s="98"/>
      <c r="G162" s="98"/>
      <c r="H162" s="98"/>
      <c r="I162" s="29" t="str">
        <f t="shared" si="12"/>
        <v/>
      </c>
      <c r="J162" s="99"/>
      <c r="K162" s="211"/>
      <c r="L162" s="212"/>
      <c r="M162" s="213"/>
      <c r="N162" s="98"/>
      <c r="O162" s="100"/>
      <c r="P162" s="100"/>
      <c r="Q162" s="100"/>
      <c r="R162" s="100"/>
      <c r="S162" s="100"/>
      <c r="T162" s="100"/>
      <c r="U162" s="100"/>
      <c r="V162" s="100"/>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59" t="s">
        <v>2</v>
      </c>
      <c r="BP162" s="96" t="str">
        <f t="shared" si="14"/>
        <v/>
      </c>
      <c r="BQ162" s="59" t="str">
        <f>IF(BP162="","",COUNTIF(特定市町村確認用!D:D,事業実施条件確認シート!BP163))</f>
        <v/>
      </c>
    </row>
    <row r="163" spans="2:69" x14ac:dyDescent="0.4">
      <c r="B163" s="97">
        <v>144</v>
      </c>
      <c r="C163" s="98"/>
      <c r="D163" s="98"/>
      <c r="E163" s="98"/>
      <c r="F163" s="98"/>
      <c r="G163" s="98"/>
      <c r="H163" s="98"/>
      <c r="I163" s="29" t="str">
        <f t="shared" si="12"/>
        <v/>
      </c>
      <c r="J163" s="99"/>
      <c r="K163" s="211"/>
      <c r="L163" s="212"/>
      <c r="M163" s="213"/>
      <c r="N163" s="98"/>
      <c r="O163" s="100"/>
      <c r="P163" s="100"/>
      <c r="Q163" s="100"/>
      <c r="R163" s="100"/>
      <c r="S163" s="100"/>
      <c r="T163" s="100"/>
      <c r="U163" s="100"/>
      <c r="V163" s="100"/>
      <c r="W163" s="100"/>
      <c r="X163" s="100"/>
      <c r="Y163" s="100"/>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59" t="s">
        <v>2</v>
      </c>
      <c r="BP163" s="96" t="str">
        <f t="shared" si="14"/>
        <v/>
      </c>
      <c r="BQ163" s="59" t="str">
        <f>IF(BP163="","",COUNTIF(特定市町村確認用!D:D,事業実施条件確認シート!BP164))</f>
        <v/>
      </c>
    </row>
    <row r="164" spans="2:69" x14ac:dyDescent="0.4">
      <c r="B164" s="97">
        <v>145</v>
      </c>
      <c r="C164" s="98"/>
      <c r="D164" s="98"/>
      <c r="E164" s="98"/>
      <c r="F164" s="98"/>
      <c r="G164" s="98"/>
      <c r="H164" s="98"/>
      <c r="I164" s="29" t="str">
        <f t="shared" si="12"/>
        <v/>
      </c>
      <c r="J164" s="99"/>
      <c r="K164" s="211"/>
      <c r="L164" s="212"/>
      <c r="M164" s="213"/>
      <c r="N164" s="98"/>
      <c r="O164" s="100"/>
      <c r="P164" s="100"/>
      <c r="Q164" s="100"/>
      <c r="R164" s="100"/>
      <c r="S164" s="100"/>
      <c r="T164" s="100"/>
      <c r="U164" s="100"/>
      <c r="V164" s="100"/>
      <c r="W164" s="100"/>
      <c r="X164" s="100"/>
      <c r="Y164" s="100"/>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59" t="s">
        <v>2</v>
      </c>
      <c r="BP164" s="96" t="str">
        <f t="shared" si="14"/>
        <v/>
      </c>
      <c r="BQ164" s="59" t="str">
        <f>IF(BP164="","",COUNTIF(特定市町村確認用!D:D,事業実施条件確認シート!BP165))</f>
        <v/>
      </c>
    </row>
    <row r="165" spans="2:69" x14ac:dyDescent="0.4">
      <c r="B165" s="97">
        <v>146</v>
      </c>
      <c r="C165" s="98"/>
      <c r="D165" s="98"/>
      <c r="E165" s="98"/>
      <c r="F165" s="98"/>
      <c r="G165" s="98"/>
      <c r="H165" s="98"/>
      <c r="I165" s="29" t="str">
        <f t="shared" si="12"/>
        <v/>
      </c>
      <c r="J165" s="99"/>
      <c r="K165" s="211"/>
      <c r="L165" s="212"/>
      <c r="M165" s="213"/>
      <c r="N165" s="98"/>
      <c r="O165" s="100"/>
      <c r="P165" s="100"/>
      <c r="Q165" s="100"/>
      <c r="R165" s="100"/>
      <c r="S165" s="100"/>
      <c r="T165" s="100"/>
      <c r="U165" s="100"/>
      <c r="V165" s="100"/>
      <c r="W165" s="100"/>
      <c r="X165" s="100"/>
      <c r="Y165" s="100"/>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59" t="s">
        <v>2</v>
      </c>
      <c r="BP165" s="96" t="str">
        <f t="shared" si="14"/>
        <v/>
      </c>
      <c r="BQ165" s="59" t="str">
        <f>IF(BP165="","",COUNTIF(特定市町村確認用!D:D,事業実施条件確認シート!BP166))</f>
        <v/>
      </c>
    </row>
    <row r="166" spans="2:69" x14ac:dyDescent="0.4">
      <c r="B166" s="97">
        <v>147</v>
      </c>
      <c r="C166" s="98"/>
      <c r="D166" s="98"/>
      <c r="E166" s="98"/>
      <c r="F166" s="98"/>
      <c r="G166" s="98"/>
      <c r="H166" s="98"/>
      <c r="I166" s="29" t="str">
        <f t="shared" si="12"/>
        <v/>
      </c>
      <c r="J166" s="99"/>
      <c r="K166" s="211"/>
      <c r="L166" s="212"/>
      <c r="M166" s="213"/>
      <c r="N166" s="98"/>
      <c r="O166" s="100"/>
      <c r="P166" s="100"/>
      <c r="Q166" s="100"/>
      <c r="R166" s="100"/>
      <c r="S166" s="100"/>
      <c r="T166" s="100"/>
      <c r="U166" s="100"/>
      <c r="V166" s="100"/>
      <c r="W166" s="100"/>
      <c r="X166" s="100"/>
      <c r="Y166" s="100"/>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59" t="s">
        <v>2</v>
      </c>
      <c r="BP166" s="96" t="str">
        <f t="shared" si="14"/>
        <v/>
      </c>
      <c r="BQ166" s="59" t="str">
        <f>IF(BP166="","",COUNTIF(特定市町村確認用!D:D,事業実施条件確認シート!BP167))</f>
        <v/>
      </c>
    </row>
    <row r="167" spans="2:69" x14ac:dyDescent="0.4">
      <c r="B167" s="97">
        <v>148</v>
      </c>
      <c r="C167" s="98"/>
      <c r="D167" s="98"/>
      <c r="E167" s="98"/>
      <c r="F167" s="98"/>
      <c r="G167" s="98"/>
      <c r="H167" s="98"/>
      <c r="I167" s="29" t="str">
        <f t="shared" si="12"/>
        <v/>
      </c>
      <c r="J167" s="99"/>
      <c r="K167" s="211"/>
      <c r="L167" s="212"/>
      <c r="M167" s="213"/>
      <c r="N167" s="98"/>
      <c r="O167" s="100"/>
      <c r="P167" s="100"/>
      <c r="Q167" s="100"/>
      <c r="R167" s="100"/>
      <c r="S167" s="100"/>
      <c r="T167" s="100"/>
      <c r="U167" s="100"/>
      <c r="V167" s="100"/>
      <c r="W167" s="100"/>
      <c r="X167" s="100"/>
      <c r="Y167" s="100"/>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59" t="s">
        <v>2</v>
      </c>
      <c r="BP167" s="96" t="str">
        <f t="shared" si="14"/>
        <v/>
      </c>
      <c r="BQ167" s="59" t="str">
        <f>IF(BP167="","",COUNTIF(特定市町村確認用!D:D,事業実施条件確認シート!BP168))</f>
        <v/>
      </c>
    </row>
    <row r="168" spans="2:69" x14ac:dyDescent="0.4">
      <c r="B168" s="97">
        <v>149</v>
      </c>
      <c r="C168" s="98"/>
      <c r="D168" s="98"/>
      <c r="E168" s="98"/>
      <c r="F168" s="98"/>
      <c r="G168" s="98"/>
      <c r="H168" s="98"/>
      <c r="I168" s="29" t="str">
        <f t="shared" si="12"/>
        <v/>
      </c>
      <c r="J168" s="99"/>
      <c r="K168" s="211"/>
      <c r="L168" s="212"/>
      <c r="M168" s="213"/>
      <c r="N168" s="98"/>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59" t="s">
        <v>2</v>
      </c>
      <c r="BP168" s="96" t="str">
        <f t="shared" si="14"/>
        <v/>
      </c>
      <c r="BQ168" s="59" t="str">
        <f>IF(BP168="","",COUNTIF(特定市町村確認用!D:D,事業実施条件確認シート!BP169))</f>
        <v/>
      </c>
    </row>
    <row r="169" spans="2:69" x14ac:dyDescent="0.4">
      <c r="B169" s="97">
        <v>150</v>
      </c>
      <c r="C169" s="98"/>
      <c r="D169" s="98"/>
      <c r="E169" s="98"/>
      <c r="F169" s="98"/>
      <c r="G169" s="98"/>
      <c r="H169" s="98"/>
      <c r="I169" s="29" t="str">
        <f t="shared" si="12"/>
        <v/>
      </c>
      <c r="J169" s="99"/>
      <c r="K169" s="211"/>
      <c r="L169" s="212"/>
      <c r="M169" s="213"/>
      <c r="N169" s="98"/>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59" t="s">
        <v>2</v>
      </c>
      <c r="BP169" s="96" t="str">
        <f t="shared" si="14"/>
        <v/>
      </c>
      <c r="BQ169" s="59" t="str">
        <f>IF(BP169="","",COUNTIF(特定市町村確認用!D:D,事業実施条件確認シート!BP170))</f>
        <v/>
      </c>
    </row>
    <row r="170" spans="2:69" x14ac:dyDescent="0.4">
      <c r="B170" s="97">
        <v>151</v>
      </c>
      <c r="C170" s="98"/>
      <c r="D170" s="98"/>
      <c r="E170" s="98"/>
      <c r="F170" s="98"/>
      <c r="G170" s="98"/>
      <c r="H170" s="98"/>
      <c r="I170" s="29" t="str">
        <f t="shared" si="12"/>
        <v/>
      </c>
      <c r="J170" s="99"/>
      <c r="K170" s="211"/>
      <c r="L170" s="212"/>
      <c r="M170" s="213"/>
      <c r="N170" s="98"/>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59" t="s">
        <v>2</v>
      </c>
      <c r="BP170" s="96" t="str">
        <f t="shared" si="14"/>
        <v/>
      </c>
      <c r="BQ170" s="59" t="str">
        <f>IF(BP170="","",COUNTIF(特定市町村確認用!D:D,事業実施条件確認シート!BP171))</f>
        <v/>
      </c>
    </row>
    <row r="171" spans="2:69" x14ac:dyDescent="0.4">
      <c r="B171" s="97">
        <v>152</v>
      </c>
      <c r="C171" s="98"/>
      <c r="D171" s="98"/>
      <c r="E171" s="98"/>
      <c r="F171" s="98"/>
      <c r="G171" s="98"/>
      <c r="H171" s="98"/>
      <c r="I171" s="29" t="str">
        <f t="shared" si="12"/>
        <v/>
      </c>
      <c r="J171" s="99"/>
      <c r="K171" s="211"/>
      <c r="L171" s="212"/>
      <c r="M171" s="213"/>
      <c r="N171" s="98"/>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59" t="s">
        <v>2</v>
      </c>
      <c r="BP171" s="96" t="str">
        <f t="shared" si="14"/>
        <v/>
      </c>
      <c r="BQ171" s="59" t="str">
        <f>IF(BP171="","",COUNTIF(特定市町村確認用!D:D,事業実施条件確認シート!BP172))</f>
        <v/>
      </c>
    </row>
    <row r="172" spans="2:69" x14ac:dyDescent="0.4">
      <c r="B172" s="97">
        <v>153</v>
      </c>
      <c r="C172" s="98"/>
      <c r="D172" s="98"/>
      <c r="E172" s="98"/>
      <c r="F172" s="98"/>
      <c r="G172" s="98"/>
      <c r="H172" s="98"/>
      <c r="I172" s="29" t="str">
        <f t="shared" ref="I172:I203" si="15">IF(BJ172=1,"該当","")</f>
        <v/>
      </c>
      <c r="J172" s="99"/>
      <c r="K172" s="211"/>
      <c r="L172" s="212"/>
      <c r="M172" s="213"/>
      <c r="N172" s="98"/>
      <c r="O172" s="100"/>
      <c r="P172" s="100"/>
      <c r="Q172" s="100"/>
      <c r="R172" s="100"/>
      <c r="S172" s="100"/>
      <c r="T172" s="100"/>
      <c r="U172" s="100"/>
      <c r="V172" s="100"/>
      <c r="W172" s="100"/>
      <c r="X172" s="100"/>
      <c r="Y172" s="100"/>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59" t="s">
        <v>2</v>
      </c>
      <c r="BP172" s="96" t="str">
        <f t="shared" si="14"/>
        <v/>
      </c>
      <c r="BQ172" s="59" t="str">
        <f>IF(BP172="","",COUNTIF(特定市町村確認用!D:D,事業実施条件確認シート!BP173))</f>
        <v/>
      </c>
    </row>
    <row r="173" spans="2:69" x14ac:dyDescent="0.4">
      <c r="B173" s="97">
        <v>154</v>
      </c>
      <c r="C173" s="98"/>
      <c r="D173" s="98"/>
      <c r="E173" s="98"/>
      <c r="F173" s="98"/>
      <c r="G173" s="98"/>
      <c r="H173" s="98"/>
      <c r="I173" s="29" t="str">
        <f t="shared" si="15"/>
        <v/>
      </c>
      <c r="J173" s="99"/>
      <c r="K173" s="211"/>
      <c r="L173" s="212"/>
      <c r="M173" s="213"/>
      <c r="N173" s="98"/>
      <c r="O173" s="100"/>
      <c r="P173" s="100"/>
      <c r="Q173" s="100"/>
      <c r="R173" s="100"/>
      <c r="S173" s="100"/>
      <c r="T173" s="100"/>
      <c r="U173" s="100"/>
      <c r="V173" s="100"/>
      <c r="W173" s="100"/>
      <c r="X173" s="100"/>
      <c r="Y173" s="100"/>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59" t="s">
        <v>2</v>
      </c>
      <c r="BP173" s="96" t="str">
        <f t="shared" si="14"/>
        <v/>
      </c>
      <c r="BQ173" s="59" t="str">
        <f>IF(BP173="","",COUNTIF(特定市町村確認用!D:D,事業実施条件確認シート!BP174))</f>
        <v/>
      </c>
    </row>
    <row r="174" spans="2:69" x14ac:dyDescent="0.4">
      <c r="B174" s="97">
        <v>155</v>
      </c>
      <c r="C174" s="98"/>
      <c r="D174" s="98"/>
      <c r="E174" s="98"/>
      <c r="F174" s="98"/>
      <c r="G174" s="98"/>
      <c r="H174" s="98"/>
      <c r="I174" s="29" t="str">
        <f t="shared" si="15"/>
        <v/>
      </c>
      <c r="J174" s="99"/>
      <c r="K174" s="211"/>
      <c r="L174" s="212"/>
      <c r="M174" s="213"/>
      <c r="N174" s="98"/>
      <c r="O174" s="100"/>
      <c r="P174" s="100"/>
      <c r="Q174" s="100"/>
      <c r="R174" s="100"/>
      <c r="S174" s="100"/>
      <c r="T174" s="100"/>
      <c r="U174" s="100"/>
      <c r="V174" s="100"/>
      <c r="W174" s="100"/>
      <c r="X174" s="100"/>
      <c r="Y174" s="100"/>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59" t="s">
        <v>2</v>
      </c>
      <c r="BP174" s="96" t="str">
        <f t="shared" si="14"/>
        <v/>
      </c>
      <c r="BQ174" s="59" t="str">
        <f>IF(BP174="","",COUNTIF(特定市町村確認用!D:D,事業実施条件確認シート!BP175))</f>
        <v/>
      </c>
    </row>
    <row r="175" spans="2:69" x14ac:dyDescent="0.4">
      <c r="B175" s="97">
        <v>156</v>
      </c>
      <c r="C175" s="98"/>
      <c r="D175" s="98"/>
      <c r="E175" s="98"/>
      <c r="F175" s="98"/>
      <c r="G175" s="98"/>
      <c r="H175" s="98"/>
      <c r="I175" s="29" t="str">
        <f t="shared" si="15"/>
        <v/>
      </c>
      <c r="J175" s="99"/>
      <c r="K175" s="211"/>
      <c r="L175" s="212"/>
      <c r="M175" s="213"/>
      <c r="N175" s="98"/>
      <c r="O175" s="100"/>
      <c r="P175" s="100"/>
      <c r="Q175" s="100"/>
      <c r="R175" s="100"/>
      <c r="S175" s="100"/>
      <c r="T175" s="100"/>
      <c r="U175" s="100"/>
      <c r="V175" s="100"/>
      <c r="W175" s="100"/>
      <c r="X175" s="100"/>
      <c r="Y175" s="100"/>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59" t="s">
        <v>2</v>
      </c>
      <c r="BP175" s="96" t="str">
        <f t="shared" si="14"/>
        <v/>
      </c>
      <c r="BQ175" s="59" t="str">
        <f>IF(BP175="","",COUNTIF(特定市町村確認用!D:D,事業実施条件確認シート!BP176))</f>
        <v/>
      </c>
    </row>
    <row r="176" spans="2:69" x14ac:dyDescent="0.4">
      <c r="B176" s="97">
        <v>157</v>
      </c>
      <c r="C176" s="98"/>
      <c r="D176" s="98"/>
      <c r="E176" s="98"/>
      <c r="F176" s="98"/>
      <c r="G176" s="98"/>
      <c r="H176" s="98"/>
      <c r="I176" s="29" t="str">
        <f t="shared" si="15"/>
        <v/>
      </c>
      <c r="J176" s="99"/>
      <c r="K176" s="211"/>
      <c r="L176" s="212"/>
      <c r="M176" s="213"/>
      <c r="N176" s="98"/>
      <c r="O176" s="100"/>
      <c r="P176" s="100"/>
      <c r="Q176" s="100"/>
      <c r="R176" s="100"/>
      <c r="S176" s="100"/>
      <c r="T176" s="100"/>
      <c r="U176" s="100"/>
      <c r="V176" s="100"/>
      <c r="W176" s="100"/>
      <c r="X176" s="100"/>
      <c r="Y176" s="100"/>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59" t="s">
        <v>2</v>
      </c>
      <c r="BP176" s="96" t="str">
        <f t="shared" si="14"/>
        <v/>
      </c>
      <c r="BQ176" s="59" t="str">
        <f>IF(BP176="","",COUNTIF(特定市町村確認用!D:D,事業実施条件確認シート!BP177))</f>
        <v/>
      </c>
    </row>
    <row r="177" spans="2:69" x14ac:dyDescent="0.4">
      <c r="B177" s="97">
        <v>158</v>
      </c>
      <c r="C177" s="98"/>
      <c r="D177" s="98"/>
      <c r="E177" s="98"/>
      <c r="F177" s="98"/>
      <c r="G177" s="98"/>
      <c r="H177" s="98"/>
      <c r="I177" s="29" t="str">
        <f t="shared" si="15"/>
        <v/>
      </c>
      <c r="J177" s="99"/>
      <c r="K177" s="211"/>
      <c r="L177" s="212"/>
      <c r="M177" s="213"/>
      <c r="N177" s="98"/>
      <c r="O177" s="100"/>
      <c r="P177" s="100"/>
      <c r="Q177" s="100"/>
      <c r="R177" s="100"/>
      <c r="S177" s="100"/>
      <c r="T177" s="100"/>
      <c r="U177" s="100"/>
      <c r="V177" s="100"/>
      <c r="W177" s="100"/>
      <c r="X177" s="100"/>
      <c r="Y177" s="100"/>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59" t="s">
        <v>2</v>
      </c>
      <c r="BP177" s="96" t="str">
        <f t="shared" si="14"/>
        <v/>
      </c>
      <c r="BQ177" s="59" t="str">
        <f>IF(BP177="","",COUNTIF(特定市町村確認用!D:D,事業実施条件確認シート!BP178))</f>
        <v/>
      </c>
    </row>
    <row r="178" spans="2:69" x14ac:dyDescent="0.4">
      <c r="B178" s="97">
        <v>159</v>
      </c>
      <c r="C178" s="98"/>
      <c r="D178" s="98"/>
      <c r="E178" s="98"/>
      <c r="F178" s="98"/>
      <c r="G178" s="98"/>
      <c r="H178" s="98"/>
      <c r="I178" s="29" t="str">
        <f t="shared" si="15"/>
        <v/>
      </c>
      <c r="J178" s="99"/>
      <c r="K178" s="211"/>
      <c r="L178" s="212"/>
      <c r="M178" s="213"/>
      <c r="N178" s="98"/>
      <c r="O178" s="100"/>
      <c r="P178" s="100"/>
      <c r="Q178" s="100"/>
      <c r="R178" s="100"/>
      <c r="S178" s="100"/>
      <c r="T178" s="100"/>
      <c r="U178" s="100"/>
      <c r="V178" s="100"/>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59" t="s">
        <v>2</v>
      </c>
      <c r="BP178" s="96" t="str">
        <f t="shared" si="14"/>
        <v/>
      </c>
      <c r="BQ178" s="59" t="str">
        <f>IF(BP178="","",COUNTIF(特定市町村確認用!D:D,事業実施条件確認シート!BP179))</f>
        <v/>
      </c>
    </row>
    <row r="179" spans="2:69" x14ac:dyDescent="0.4">
      <c r="B179" s="97">
        <v>160</v>
      </c>
      <c r="C179" s="98"/>
      <c r="D179" s="98"/>
      <c r="E179" s="98"/>
      <c r="F179" s="98"/>
      <c r="G179" s="98"/>
      <c r="H179" s="98"/>
      <c r="I179" s="29" t="str">
        <f t="shared" si="15"/>
        <v/>
      </c>
      <c r="J179" s="99"/>
      <c r="K179" s="211"/>
      <c r="L179" s="212"/>
      <c r="M179" s="213"/>
      <c r="N179" s="98"/>
      <c r="O179" s="100"/>
      <c r="P179" s="100"/>
      <c r="Q179" s="100"/>
      <c r="R179" s="100"/>
      <c r="S179" s="100"/>
      <c r="T179" s="100"/>
      <c r="U179" s="100"/>
      <c r="V179" s="100"/>
      <c r="W179" s="100"/>
      <c r="X179" s="100"/>
      <c r="Y179" s="100"/>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59" t="s">
        <v>2</v>
      </c>
      <c r="BP179" s="96" t="str">
        <f t="shared" si="14"/>
        <v/>
      </c>
      <c r="BQ179" s="59" t="str">
        <f>IF(BP179="","",COUNTIF(特定市町村確認用!D:D,事業実施条件確認シート!BP180))</f>
        <v/>
      </c>
    </row>
    <row r="180" spans="2:69" x14ac:dyDescent="0.4">
      <c r="B180" s="97">
        <v>161</v>
      </c>
      <c r="C180" s="98"/>
      <c r="D180" s="98"/>
      <c r="E180" s="98"/>
      <c r="F180" s="98"/>
      <c r="G180" s="98"/>
      <c r="H180" s="98"/>
      <c r="I180" s="29" t="str">
        <f t="shared" si="15"/>
        <v/>
      </c>
      <c r="J180" s="99"/>
      <c r="K180" s="211"/>
      <c r="L180" s="212"/>
      <c r="M180" s="213"/>
      <c r="N180" s="98"/>
      <c r="O180" s="100"/>
      <c r="P180" s="100"/>
      <c r="Q180" s="100"/>
      <c r="R180" s="100"/>
      <c r="S180" s="100"/>
      <c r="T180" s="100"/>
      <c r="U180" s="100"/>
      <c r="V180" s="100"/>
      <c r="W180" s="100"/>
      <c r="X180" s="100"/>
      <c r="Y180" s="100"/>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59" t="s">
        <v>2</v>
      </c>
      <c r="BP180" s="96" t="str">
        <f t="shared" si="14"/>
        <v/>
      </c>
      <c r="BQ180" s="59" t="str">
        <f>IF(BP180="","",COUNTIF(特定市町村確認用!D:D,事業実施条件確認シート!BP181))</f>
        <v/>
      </c>
    </row>
    <row r="181" spans="2:69" x14ac:dyDescent="0.4">
      <c r="B181" s="97">
        <v>162</v>
      </c>
      <c r="C181" s="98"/>
      <c r="D181" s="98"/>
      <c r="E181" s="98"/>
      <c r="F181" s="98"/>
      <c r="G181" s="98"/>
      <c r="H181" s="98"/>
      <c r="I181" s="29" t="str">
        <f t="shared" si="15"/>
        <v/>
      </c>
      <c r="J181" s="99"/>
      <c r="K181" s="211"/>
      <c r="L181" s="212"/>
      <c r="M181" s="213"/>
      <c r="N181" s="98"/>
      <c r="O181" s="100"/>
      <c r="P181" s="100"/>
      <c r="Q181" s="100"/>
      <c r="R181" s="100"/>
      <c r="S181" s="100"/>
      <c r="T181" s="100"/>
      <c r="U181" s="100"/>
      <c r="V181" s="100"/>
      <c r="W181" s="100"/>
      <c r="X181" s="100"/>
      <c r="Y181" s="100"/>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59" t="s">
        <v>2</v>
      </c>
      <c r="BP181" s="96" t="str">
        <f t="shared" si="14"/>
        <v/>
      </c>
      <c r="BQ181" s="59" t="str">
        <f>IF(BP181="","",COUNTIF(特定市町村確認用!D:D,事業実施条件確認シート!BP182))</f>
        <v/>
      </c>
    </row>
    <row r="182" spans="2:69" x14ac:dyDescent="0.4">
      <c r="B182" s="97">
        <v>163</v>
      </c>
      <c r="C182" s="98"/>
      <c r="D182" s="98"/>
      <c r="E182" s="98"/>
      <c r="F182" s="98"/>
      <c r="G182" s="98"/>
      <c r="H182" s="98"/>
      <c r="I182" s="29" t="str">
        <f t="shared" si="15"/>
        <v/>
      </c>
      <c r="J182" s="99"/>
      <c r="K182" s="211"/>
      <c r="L182" s="212"/>
      <c r="M182" s="213"/>
      <c r="N182" s="98"/>
      <c r="O182" s="100"/>
      <c r="P182" s="100"/>
      <c r="Q182" s="100"/>
      <c r="R182" s="100"/>
      <c r="S182" s="100"/>
      <c r="T182" s="100"/>
      <c r="U182" s="100"/>
      <c r="V182" s="100"/>
      <c r="W182" s="100"/>
      <c r="X182" s="100"/>
      <c r="Y182" s="100"/>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59" t="s">
        <v>2</v>
      </c>
      <c r="BP182" s="96" t="str">
        <f t="shared" si="14"/>
        <v/>
      </c>
      <c r="BQ182" s="59" t="str">
        <f>IF(BP182="","",COUNTIF(特定市町村確認用!D:D,事業実施条件確認シート!BP183))</f>
        <v/>
      </c>
    </row>
    <row r="183" spans="2:69" x14ac:dyDescent="0.4">
      <c r="B183" s="97">
        <v>164</v>
      </c>
      <c r="C183" s="98"/>
      <c r="D183" s="98"/>
      <c r="E183" s="98"/>
      <c r="F183" s="98"/>
      <c r="G183" s="98"/>
      <c r="H183" s="98"/>
      <c r="I183" s="29" t="str">
        <f t="shared" si="15"/>
        <v/>
      </c>
      <c r="J183" s="99"/>
      <c r="K183" s="211"/>
      <c r="L183" s="212"/>
      <c r="M183" s="213"/>
      <c r="N183" s="98"/>
      <c r="O183" s="100"/>
      <c r="P183" s="100"/>
      <c r="Q183" s="100"/>
      <c r="R183" s="100"/>
      <c r="S183" s="100"/>
      <c r="T183" s="100"/>
      <c r="U183" s="100"/>
      <c r="V183" s="100"/>
      <c r="W183" s="100"/>
      <c r="X183" s="100"/>
      <c r="Y183" s="100"/>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59" t="s">
        <v>2</v>
      </c>
      <c r="BP183" s="96" t="str">
        <f t="shared" si="14"/>
        <v/>
      </c>
      <c r="BQ183" s="59" t="str">
        <f>IF(BP183="","",COUNTIF(特定市町村確認用!D:D,事業実施条件確認シート!BP184))</f>
        <v/>
      </c>
    </row>
    <row r="184" spans="2:69" x14ac:dyDescent="0.4">
      <c r="B184" s="97">
        <v>165</v>
      </c>
      <c r="C184" s="98"/>
      <c r="D184" s="98"/>
      <c r="E184" s="98"/>
      <c r="F184" s="98"/>
      <c r="G184" s="98"/>
      <c r="H184" s="98"/>
      <c r="I184" s="29" t="str">
        <f t="shared" si="15"/>
        <v/>
      </c>
      <c r="J184" s="99"/>
      <c r="K184" s="211"/>
      <c r="L184" s="212"/>
      <c r="M184" s="213"/>
      <c r="N184" s="98"/>
      <c r="O184" s="100"/>
      <c r="P184" s="100"/>
      <c r="Q184" s="100"/>
      <c r="R184" s="100"/>
      <c r="S184" s="100"/>
      <c r="T184" s="100"/>
      <c r="U184" s="100"/>
      <c r="V184" s="100"/>
      <c r="W184" s="100"/>
      <c r="X184" s="100"/>
      <c r="Y184" s="100"/>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59" t="s">
        <v>2</v>
      </c>
      <c r="BP184" s="96" t="str">
        <f t="shared" si="14"/>
        <v/>
      </c>
      <c r="BQ184" s="59" t="str">
        <f>IF(BP184="","",COUNTIF(特定市町村確認用!D:D,事業実施条件確認シート!BP185))</f>
        <v/>
      </c>
    </row>
    <row r="185" spans="2:69" x14ac:dyDescent="0.4">
      <c r="B185" s="97">
        <v>166</v>
      </c>
      <c r="C185" s="98"/>
      <c r="D185" s="98"/>
      <c r="E185" s="98"/>
      <c r="F185" s="98"/>
      <c r="G185" s="98"/>
      <c r="H185" s="98"/>
      <c r="I185" s="29" t="str">
        <f t="shared" si="15"/>
        <v/>
      </c>
      <c r="J185" s="99"/>
      <c r="K185" s="211"/>
      <c r="L185" s="212"/>
      <c r="M185" s="213"/>
      <c r="N185" s="98"/>
      <c r="O185" s="100"/>
      <c r="P185" s="100"/>
      <c r="Q185" s="100"/>
      <c r="R185" s="100"/>
      <c r="S185" s="100"/>
      <c r="T185" s="100"/>
      <c r="U185" s="100"/>
      <c r="V185" s="100"/>
      <c r="W185" s="100"/>
      <c r="X185" s="100"/>
      <c r="Y185" s="100"/>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59" t="s">
        <v>2</v>
      </c>
      <c r="BP185" s="96" t="str">
        <f t="shared" si="14"/>
        <v/>
      </c>
      <c r="BQ185" s="59" t="str">
        <f>IF(BP185="","",COUNTIF(特定市町村確認用!D:D,事業実施条件確認シート!BP186))</f>
        <v/>
      </c>
    </row>
    <row r="186" spans="2:69" x14ac:dyDescent="0.4">
      <c r="B186" s="97">
        <v>167</v>
      </c>
      <c r="C186" s="98"/>
      <c r="D186" s="98"/>
      <c r="E186" s="98"/>
      <c r="F186" s="98"/>
      <c r="G186" s="98"/>
      <c r="H186" s="98"/>
      <c r="I186" s="29" t="str">
        <f t="shared" si="15"/>
        <v/>
      </c>
      <c r="J186" s="99"/>
      <c r="K186" s="211"/>
      <c r="L186" s="212"/>
      <c r="M186" s="213"/>
      <c r="N186" s="98"/>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59" t="s">
        <v>2</v>
      </c>
      <c r="BP186" s="96" t="str">
        <f t="shared" si="14"/>
        <v/>
      </c>
      <c r="BQ186" s="59" t="str">
        <f>IF(BP186="","",COUNTIF(特定市町村確認用!D:D,事業実施条件確認シート!BP187))</f>
        <v/>
      </c>
    </row>
    <row r="187" spans="2:69" x14ac:dyDescent="0.4">
      <c r="B187" s="97">
        <v>168</v>
      </c>
      <c r="C187" s="98"/>
      <c r="D187" s="98"/>
      <c r="E187" s="98"/>
      <c r="F187" s="98"/>
      <c r="G187" s="98"/>
      <c r="H187" s="98"/>
      <c r="I187" s="29" t="str">
        <f t="shared" si="15"/>
        <v/>
      </c>
      <c r="J187" s="99"/>
      <c r="K187" s="211"/>
      <c r="L187" s="212"/>
      <c r="M187" s="213"/>
      <c r="N187" s="98"/>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59" t="s">
        <v>2</v>
      </c>
      <c r="BP187" s="96" t="str">
        <f t="shared" si="14"/>
        <v/>
      </c>
      <c r="BQ187" s="59" t="str">
        <f>IF(BP187="","",COUNTIF(特定市町村確認用!D:D,事業実施条件確認シート!BP188))</f>
        <v/>
      </c>
    </row>
    <row r="188" spans="2:69" x14ac:dyDescent="0.4">
      <c r="B188" s="97">
        <v>169</v>
      </c>
      <c r="C188" s="98"/>
      <c r="D188" s="98"/>
      <c r="E188" s="98"/>
      <c r="F188" s="98"/>
      <c r="G188" s="98"/>
      <c r="H188" s="98"/>
      <c r="I188" s="29" t="str">
        <f t="shared" si="15"/>
        <v/>
      </c>
      <c r="J188" s="99"/>
      <c r="K188" s="211"/>
      <c r="L188" s="212"/>
      <c r="M188" s="213"/>
      <c r="N188" s="98"/>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59" t="s">
        <v>2</v>
      </c>
      <c r="BP188" s="96" t="str">
        <f t="shared" si="14"/>
        <v/>
      </c>
      <c r="BQ188" s="59" t="str">
        <f>IF(BP188="","",COUNTIF(特定市町村確認用!D:D,事業実施条件確認シート!BP189))</f>
        <v/>
      </c>
    </row>
    <row r="189" spans="2:69" x14ac:dyDescent="0.4">
      <c r="B189" s="97">
        <v>170</v>
      </c>
      <c r="C189" s="98"/>
      <c r="D189" s="98"/>
      <c r="E189" s="98"/>
      <c r="F189" s="98"/>
      <c r="G189" s="98"/>
      <c r="H189" s="98"/>
      <c r="I189" s="29" t="str">
        <f t="shared" si="15"/>
        <v/>
      </c>
      <c r="J189" s="99"/>
      <c r="K189" s="211"/>
      <c r="L189" s="212"/>
      <c r="M189" s="213"/>
      <c r="N189" s="98"/>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59" t="s">
        <v>2</v>
      </c>
      <c r="BP189" s="96" t="str">
        <f t="shared" si="14"/>
        <v/>
      </c>
      <c r="BQ189" s="59" t="str">
        <f>IF(BP189="","",COUNTIF(特定市町村確認用!D:D,事業実施条件確認シート!BP190))</f>
        <v/>
      </c>
    </row>
    <row r="190" spans="2:69" x14ac:dyDescent="0.4">
      <c r="B190" s="97">
        <v>171</v>
      </c>
      <c r="C190" s="98"/>
      <c r="D190" s="98"/>
      <c r="E190" s="98"/>
      <c r="F190" s="98"/>
      <c r="G190" s="98"/>
      <c r="H190" s="98"/>
      <c r="I190" s="29" t="str">
        <f t="shared" si="15"/>
        <v/>
      </c>
      <c r="J190" s="99"/>
      <c r="K190" s="211"/>
      <c r="L190" s="212"/>
      <c r="M190" s="213"/>
      <c r="N190" s="98"/>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59" t="s">
        <v>2</v>
      </c>
      <c r="BP190" s="96" t="str">
        <f t="shared" si="14"/>
        <v/>
      </c>
      <c r="BQ190" s="59" t="str">
        <f>IF(BP190="","",COUNTIF(特定市町村確認用!D:D,事業実施条件確認シート!BP191))</f>
        <v/>
      </c>
    </row>
    <row r="191" spans="2:69" x14ac:dyDescent="0.4">
      <c r="B191" s="97">
        <v>172</v>
      </c>
      <c r="C191" s="98"/>
      <c r="D191" s="98"/>
      <c r="E191" s="98"/>
      <c r="F191" s="98"/>
      <c r="G191" s="98"/>
      <c r="H191" s="98"/>
      <c r="I191" s="29" t="str">
        <f t="shared" si="15"/>
        <v/>
      </c>
      <c r="J191" s="99"/>
      <c r="K191" s="211"/>
      <c r="L191" s="212"/>
      <c r="M191" s="213"/>
      <c r="N191" s="98"/>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c r="BE191" s="100"/>
      <c r="BF191" s="100"/>
      <c r="BG191" s="59" t="s">
        <v>2</v>
      </c>
      <c r="BP191" s="96" t="str">
        <f t="shared" si="14"/>
        <v/>
      </c>
      <c r="BQ191" s="59" t="str">
        <f>IF(BP191="","",COUNTIF(特定市町村確認用!D:D,事業実施条件確認シート!BP192))</f>
        <v/>
      </c>
    </row>
    <row r="192" spans="2:69" x14ac:dyDescent="0.4">
      <c r="B192" s="97">
        <v>173</v>
      </c>
      <c r="C192" s="98"/>
      <c r="D192" s="98"/>
      <c r="E192" s="98"/>
      <c r="F192" s="98"/>
      <c r="G192" s="98"/>
      <c r="H192" s="98"/>
      <c r="I192" s="29" t="str">
        <f t="shared" si="15"/>
        <v/>
      </c>
      <c r="J192" s="99"/>
      <c r="K192" s="211"/>
      <c r="L192" s="212"/>
      <c r="M192" s="213"/>
      <c r="N192" s="98"/>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c r="BE192" s="100"/>
      <c r="BF192" s="100"/>
      <c r="BG192" s="59" t="s">
        <v>2</v>
      </c>
      <c r="BP192" s="96" t="str">
        <f t="shared" si="14"/>
        <v/>
      </c>
      <c r="BQ192" s="59" t="str">
        <f>IF(BP192="","",COUNTIF(特定市町村確認用!D:D,事業実施条件確認シート!BP193))</f>
        <v/>
      </c>
    </row>
    <row r="193" spans="2:69" x14ac:dyDescent="0.4">
      <c r="B193" s="97">
        <v>174</v>
      </c>
      <c r="C193" s="98"/>
      <c r="D193" s="98"/>
      <c r="E193" s="98"/>
      <c r="F193" s="98"/>
      <c r="G193" s="98"/>
      <c r="H193" s="98"/>
      <c r="I193" s="29" t="str">
        <f t="shared" si="15"/>
        <v/>
      </c>
      <c r="J193" s="99"/>
      <c r="K193" s="211"/>
      <c r="L193" s="212"/>
      <c r="M193" s="213"/>
      <c r="N193" s="98"/>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c r="BE193" s="100"/>
      <c r="BF193" s="100"/>
      <c r="BG193" s="59" t="s">
        <v>2</v>
      </c>
      <c r="BP193" s="96" t="str">
        <f t="shared" si="14"/>
        <v/>
      </c>
      <c r="BQ193" s="59" t="str">
        <f>IF(BP193="","",COUNTIF(特定市町村確認用!D:D,事業実施条件確認シート!BP194))</f>
        <v/>
      </c>
    </row>
    <row r="194" spans="2:69" x14ac:dyDescent="0.4">
      <c r="B194" s="97">
        <v>175</v>
      </c>
      <c r="C194" s="98"/>
      <c r="D194" s="98"/>
      <c r="E194" s="98"/>
      <c r="F194" s="98"/>
      <c r="G194" s="98"/>
      <c r="H194" s="98"/>
      <c r="I194" s="29" t="str">
        <f t="shared" si="15"/>
        <v/>
      </c>
      <c r="J194" s="99"/>
      <c r="K194" s="211"/>
      <c r="L194" s="212"/>
      <c r="M194" s="213"/>
      <c r="N194" s="98"/>
      <c r="O194" s="100"/>
      <c r="P194" s="100"/>
      <c r="Q194" s="100"/>
      <c r="R194" s="100"/>
      <c r="S194" s="100"/>
      <c r="T194" s="100"/>
      <c r="U194" s="100"/>
      <c r="V194" s="100"/>
      <c r="W194" s="100"/>
      <c r="X194" s="100"/>
      <c r="Y194" s="100"/>
      <c r="Z194" s="100"/>
      <c r="AA194" s="100"/>
      <c r="AB194" s="100"/>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59" t="s">
        <v>2</v>
      </c>
      <c r="BP194" s="96" t="str">
        <f t="shared" si="14"/>
        <v/>
      </c>
      <c r="BQ194" s="59" t="str">
        <f>IF(BP194="","",COUNTIF(特定市町村確認用!D:D,事業実施条件確認シート!BP195))</f>
        <v/>
      </c>
    </row>
    <row r="195" spans="2:69" x14ac:dyDescent="0.4">
      <c r="B195" s="97">
        <v>176</v>
      </c>
      <c r="C195" s="98"/>
      <c r="D195" s="98"/>
      <c r="E195" s="98"/>
      <c r="F195" s="98"/>
      <c r="G195" s="98"/>
      <c r="H195" s="98"/>
      <c r="I195" s="29" t="str">
        <f t="shared" si="15"/>
        <v/>
      </c>
      <c r="J195" s="99"/>
      <c r="K195" s="211"/>
      <c r="L195" s="212"/>
      <c r="M195" s="213"/>
      <c r="N195" s="98"/>
      <c r="O195" s="100"/>
      <c r="P195" s="100"/>
      <c r="Q195" s="100"/>
      <c r="R195" s="100"/>
      <c r="S195" s="100"/>
      <c r="T195" s="100"/>
      <c r="U195" s="100"/>
      <c r="V195" s="100"/>
      <c r="W195" s="100"/>
      <c r="X195" s="100"/>
      <c r="Y195" s="100"/>
      <c r="Z195" s="100"/>
      <c r="AA195" s="100"/>
      <c r="AB195" s="100"/>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59" t="s">
        <v>2</v>
      </c>
      <c r="BP195" s="96" t="str">
        <f t="shared" si="14"/>
        <v/>
      </c>
      <c r="BQ195" s="59" t="str">
        <f>IF(BP195="","",COUNTIF(特定市町村確認用!D:D,事業実施条件確認シート!BP196))</f>
        <v/>
      </c>
    </row>
    <row r="196" spans="2:69" x14ac:dyDescent="0.4">
      <c r="B196" s="97">
        <v>177</v>
      </c>
      <c r="C196" s="98"/>
      <c r="D196" s="98"/>
      <c r="E196" s="98"/>
      <c r="F196" s="98"/>
      <c r="G196" s="98"/>
      <c r="H196" s="98"/>
      <c r="I196" s="29" t="str">
        <f t="shared" si="15"/>
        <v/>
      </c>
      <c r="J196" s="99"/>
      <c r="K196" s="211"/>
      <c r="L196" s="212"/>
      <c r="M196" s="213"/>
      <c r="N196" s="98"/>
      <c r="O196" s="100"/>
      <c r="P196" s="100"/>
      <c r="Q196" s="100"/>
      <c r="R196" s="100"/>
      <c r="S196" s="100"/>
      <c r="T196" s="100"/>
      <c r="U196" s="100"/>
      <c r="V196" s="100"/>
      <c r="W196" s="100"/>
      <c r="X196" s="100"/>
      <c r="Y196" s="100"/>
      <c r="Z196" s="100"/>
      <c r="AA196" s="100"/>
      <c r="AB196" s="100"/>
      <c r="AC196" s="100"/>
      <c r="AD196" s="100"/>
      <c r="AE196" s="100"/>
      <c r="AF196" s="100"/>
      <c r="AG196" s="100"/>
      <c r="AH196" s="100"/>
      <c r="AI196" s="100"/>
      <c r="AJ196" s="100"/>
      <c r="AK196" s="100"/>
      <c r="AL196" s="100"/>
      <c r="AM196" s="100"/>
      <c r="AN196" s="100"/>
      <c r="AO196" s="100"/>
      <c r="AP196" s="100"/>
      <c r="AQ196" s="100"/>
      <c r="AR196" s="100"/>
      <c r="AS196" s="100"/>
      <c r="AT196" s="100"/>
      <c r="AU196" s="100"/>
      <c r="AV196" s="100"/>
      <c r="AW196" s="100"/>
      <c r="AX196" s="100"/>
      <c r="AY196" s="100"/>
      <c r="AZ196" s="100"/>
      <c r="BA196" s="100"/>
      <c r="BB196" s="100"/>
      <c r="BC196" s="100"/>
      <c r="BD196" s="100"/>
      <c r="BE196" s="100"/>
      <c r="BF196" s="100"/>
      <c r="BG196" s="59" t="s">
        <v>2</v>
      </c>
      <c r="BP196" s="96" t="str">
        <f t="shared" si="14"/>
        <v/>
      </c>
      <c r="BQ196" s="59" t="str">
        <f>IF(BP196="","",COUNTIF(特定市町村確認用!D:D,事業実施条件確認シート!BP197))</f>
        <v/>
      </c>
    </row>
    <row r="197" spans="2:69" x14ac:dyDescent="0.4">
      <c r="B197" s="97">
        <v>178</v>
      </c>
      <c r="C197" s="98"/>
      <c r="D197" s="98"/>
      <c r="E197" s="98"/>
      <c r="F197" s="98"/>
      <c r="G197" s="98"/>
      <c r="H197" s="98"/>
      <c r="I197" s="29" t="str">
        <f t="shared" si="15"/>
        <v/>
      </c>
      <c r="J197" s="99"/>
      <c r="K197" s="211"/>
      <c r="L197" s="212"/>
      <c r="M197" s="213"/>
      <c r="N197" s="98"/>
      <c r="O197" s="100"/>
      <c r="P197" s="100"/>
      <c r="Q197" s="100"/>
      <c r="R197" s="100"/>
      <c r="S197" s="100"/>
      <c r="T197" s="100"/>
      <c r="U197" s="100"/>
      <c r="V197" s="100"/>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59" t="s">
        <v>2</v>
      </c>
      <c r="BP197" s="96" t="str">
        <f t="shared" si="14"/>
        <v/>
      </c>
      <c r="BQ197" s="59" t="str">
        <f>IF(BP197="","",COUNTIF(特定市町村確認用!D:D,事業実施条件確認シート!BP198))</f>
        <v/>
      </c>
    </row>
    <row r="198" spans="2:69" x14ac:dyDescent="0.4">
      <c r="B198" s="97">
        <v>179</v>
      </c>
      <c r="C198" s="98"/>
      <c r="D198" s="98"/>
      <c r="E198" s="98"/>
      <c r="F198" s="98"/>
      <c r="G198" s="98"/>
      <c r="H198" s="98"/>
      <c r="I198" s="29" t="str">
        <f t="shared" si="15"/>
        <v/>
      </c>
      <c r="J198" s="99"/>
      <c r="K198" s="211"/>
      <c r="L198" s="212"/>
      <c r="M198" s="213"/>
      <c r="N198" s="98"/>
      <c r="O198" s="100"/>
      <c r="P198" s="100"/>
      <c r="Q198" s="100"/>
      <c r="R198" s="100"/>
      <c r="S198" s="100"/>
      <c r="T198" s="100"/>
      <c r="U198" s="100"/>
      <c r="V198" s="100"/>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59" t="s">
        <v>2</v>
      </c>
      <c r="BP198" s="96" t="str">
        <f t="shared" si="14"/>
        <v/>
      </c>
      <c r="BQ198" s="59" t="str">
        <f>IF(BP198="","",COUNTIF(特定市町村確認用!D:D,事業実施条件確認シート!BP199))</f>
        <v/>
      </c>
    </row>
    <row r="199" spans="2:69" x14ac:dyDescent="0.4">
      <c r="B199" s="97">
        <v>180</v>
      </c>
      <c r="C199" s="98"/>
      <c r="D199" s="98"/>
      <c r="E199" s="98"/>
      <c r="F199" s="98"/>
      <c r="G199" s="98"/>
      <c r="H199" s="98"/>
      <c r="I199" s="29" t="str">
        <f t="shared" si="15"/>
        <v/>
      </c>
      <c r="J199" s="99"/>
      <c r="K199" s="211"/>
      <c r="L199" s="212"/>
      <c r="M199" s="213"/>
      <c r="N199" s="98"/>
      <c r="O199" s="100"/>
      <c r="P199" s="100"/>
      <c r="Q199" s="100"/>
      <c r="R199" s="100"/>
      <c r="S199" s="100"/>
      <c r="T199" s="100"/>
      <c r="U199" s="100"/>
      <c r="V199" s="100"/>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59" t="s">
        <v>2</v>
      </c>
      <c r="BP199" s="96" t="str">
        <f t="shared" si="14"/>
        <v/>
      </c>
      <c r="BQ199" s="59" t="str">
        <f>IF(BP199="","",COUNTIF(特定市町村確認用!D:D,事業実施条件確認シート!BP200))</f>
        <v/>
      </c>
    </row>
    <row r="200" spans="2:69" x14ac:dyDescent="0.4">
      <c r="B200" s="97">
        <v>181</v>
      </c>
      <c r="C200" s="98"/>
      <c r="D200" s="98"/>
      <c r="E200" s="98"/>
      <c r="F200" s="98"/>
      <c r="G200" s="98"/>
      <c r="H200" s="98"/>
      <c r="I200" s="29" t="str">
        <f t="shared" si="15"/>
        <v/>
      </c>
      <c r="J200" s="99"/>
      <c r="K200" s="211"/>
      <c r="L200" s="212"/>
      <c r="M200" s="213"/>
      <c r="N200" s="98"/>
      <c r="O200" s="100"/>
      <c r="P200" s="100"/>
      <c r="Q200" s="100"/>
      <c r="R200" s="100"/>
      <c r="S200" s="100"/>
      <c r="T200" s="100"/>
      <c r="U200" s="100"/>
      <c r="V200" s="100"/>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59" t="s">
        <v>2</v>
      </c>
      <c r="BP200" s="96" t="str">
        <f t="shared" si="14"/>
        <v/>
      </c>
      <c r="BQ200" s="59" t="str">
        <f>IF(BP200="","",COUNTIF(特定市町村確認用!D:D,事業実施条件確認シート!BP201))</f>
        <v/>
      </c>
    </row>
    <row r="201" spans="2:69" x14ac:dyDescent="0.4">
      <c r="B201" s="97">
        <v>182</v>
      </c>
      <c r="C201" s="98"/>
      <c r="D201" s="98"/>
      <c r="E201" s="98"/>
      <c r="F201" s="98"/>
      <c r="G201" s="98"/>
      <c r="H201" s="98"/>
      <c r="I201" s="29" t="str">
        <f t="shared" si="15"/>
        <v/>
      </c>
      <c r="J201" s="99"/>
      <c r="K201" s="211"/>
      <c r="L201" s="212"/>
      <c r="M201" s="213"/>
      <c r="N201" s="98"/>
      <c r="O201" s="100"/>
      <c r="P201" s="100"/>
      <c r="Q201" s="100"/>
      <c r="R201" s="100"/>
      <c r="S201" s="100"/>
      <c r="T201" s="100"/>
      <c r="U201" s="100"/>
      <c r="V201" s="100"/>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59" t="s">
        <v>2</v>
      </c>
      <c r="BP201" s="96" t="str">
        <f t="shared" si="14"/>
        <v/>
      </c>
      <c r="BQ201" s="59" t="str">
        <f>IF(BP201="","",COUNTIF(特定市町村確認用!D:D,事業実施条件確認シート!BP202))</f>
        <v/>
      </c>
    </row>
    <row r="202" spans="2:69" x14ac:dyDescent="0.4">
      <c r="B202" s="97">
        <v>183</v>
      </c>
      <c r="C202" s="98"/>
      <c r="D202" s="98"/>
      <c r="E202" s="98"/>
      <c r="F202" s="98"/>
      <c r="G202" s="98"/>
      <c r="H202" s="98"/>
      <c r="I202" s="29" t="str">
        <f t="shared" si="15"/>
        <v/>
      </c>
      <c r="J202" s="99"/>
      <c r="K202" s="211"/>
      <c r="L202" s="212"/>
      <c r="M202" s="213"/>
      <c r="N202" s="98"/>
      <c r="O202" s="100"/>
      <c r="P202" s="100"/>
      <c r="Q202" s="100"/>
      <c r="R202" s="100"/>
      <c r="S202" s="100"/>
      <c r="T202" s="100"/>
      <c r="U202" s="100"/>
      <c r="V202" s="100"/>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59" t="s">
        <v>2</v>
      </c>
      <c r="BP202" s="96" t="str">
        <f t="shared" si="14"/>
        <v/>
      </c>
      <c r="BQ202" s="59" t="str">
        <f>IF(BP202="","",COUNTIF(特定市町村確認用!D:D,事業実施条件確認シート!BP203))</f>
        <v/>
      </c>
    </row>
    <row r="203" spans="2:69" x14ac:dyDescent="0.4">
      <c r="B203" s="97">
        <v>184</v>
      </c>
      <c r="C203" s="98"/>
      <c r="D203" s="98"/>
      <c r="E203" s="98"/>
      <c r="F203" s="98"/>
      <c r="G203" s="98"/>
      <c r="H203" s="98"/>
      <c r="I203" s="29" t="str">
        <f t="shared" si="15"/>
        <v/>
      </c>
      <c r="J203" s="99"/>
      <c r="K203" s="211"/>
      <c r="L203" s="212"/>
      <c r="M203" s="213"/>
      <c r="N203" s="98"/>
      <c r="O203" s="100"/>
      <c r="P203" s="100"/>
      <c r="Q203" s="100"/>
      <c r="R203" s="100"/>
      <c r="S203" s="100"/>
      <c r="T203" s="100"/>
      <c r="U203" s="100"/>
      <c r="V203" s="100"/>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59" t="s">
        <v>2</v>
      </c>
      <c r="BP203" s="96" t="str">
        <f t="shared" si="14"/>
        <v/>
      </c>
      <c r="BQ203" s="59" t="str">
        <f>IF(BP203="","",COUNTIF(特定市町村確認用!D:D,事業実施条件確認シート!BP204))</f>
        <v/>
      </c>
    </row>
    <row r="204" spans="2:69" x14ac:dyDescent="0.4">
      <c r="B204" s="97">
        <v>185</v>
      </c>
      <c r="C204" s="98"/>
      <c r="D204" s="98"/>
      <c r="E204" s="98"/>
      <c r="F204" s="98"/>
      <c r="G204" s="98"/>
      <c r="H204" s="98"/>
      <c r="I204" s="29" t="str">
        <f t="shared" ref="I204:I235" si="16">IF(BJ204=1,"該当","")</f>
        <v/>
      </c>
      <c r="J204" s="99"/>
      <c r="K204" s="211"/>
      <c r="L204" s="212"/>
      <c r="M204" s="213"/>
      <c r="N204" s="98"/>
      <c r="O204" s="100"/>
      <c r="P204" s="100"/>
      <c r="Q204" s="100"/>
      <c r="R204" s="100"/>
      <c r="S204" s="100"/>
      <c r="T204" s="100"/>
      <c r="U204" s="100"/>
      <c r="V204" s="100"/>
      <c r="W204" s="100"/>
      <c r="X204" s="100"/>
      <c r="Y204" s="100"/>
      <c r="Z204" s="100"/>
      <c r="AA204" s="100"/>
      <c r="AB204" s="100"/>
      <c r="AC204" s="100"/>
      <c r="AD204" s="100"/>
      <c r="AE204" s="100"/>
      <c r="AF204" s="100"/>
      <c r="AG204" s="100"/>
      <c r="AH204" s="100"/>
      <c r="AI204" s="100"/>
      <c r="AJ204" s="100"/>
      <c r="AK204" s="100"/>
      <c r="AL204" s="100"/>
      <c r="AM204" s="100"/>
      <c r="AN204" s="100"/>
      <c r="AO204" s="100"/>
      <c r="AP204" s="100"/>
      <c r="AQ204" s="100"/>
      <c r="AR204" s="100"/>
      <c r="AS204" s="100"/>
      <c r="AT204" s="100"/>
      <c r="AU204" s="100"/>
      <c r="AV204" s="100"/>
      <c r="AW204" s="100"/>
      <c r="AX204" s="100"/>
      <c r="AY204" s="100"/>
      <c r="AZ204" s="100"/>
      <c r="BA204" s="100"/>
      <c r="BB204" s="100"/>
      <c r="BC204" s="100"/>
      <c r="BD204" s="100"/>
      <c r="BE204" s="100"/>
      <c r="BF204" s="100"/>
      <c r="BG204" s="59" t="s">
        <v>2</v>
      </c>
      <c r="BP204" s="96" t="str">
        <f t="shared" si="14"/>
        <v/>
      </c>
      <c r="BQ204" s="59" t="str">
        <f>IF(BP204="","",COUNTIF(特定市町村確認用!D:D,事業実施条件確認シート!BP205))</f>
        <v/>
      </c>
    </row>
    <row r="205" spans="2:69" x14ac:dyDescent="0.4">
      <c r="B205" s="97">
        <v>186</v>
      </c>
      <c r="C205" s="98"/>
      <c r="D205" s="98"/>
      <c r="E205" s="98"/>
      <c r="F205" s="98"/>
      <c r="G205" s="98"/>
      <c r="H205" s="98"/>
      <c r="I205" s="29" t="str">
        <f t="shared" si="16"/>
        <v/>
      </c>
      <c r="J205" s="99"/>
      <c r="K205" s="211"/>
      <c r="L205" s="212"/>
      <c r="M205" s="213"/>
      <c r="N205" s="98"/>
      <c r="O205" s="100"/>
      <c r="P205" s="100"/>
      <c r="Q205" s="100"/>
      <c r="R205" s="100"/>
      <c r="S205" s="100"/>
      <c r="T205" s="100"/>
      <c r="U205" s="100"/>
      <c r="V205" s="100"/>
      <c r="W205" s="100"/>
      <c r="X205" s="100"/>
      <c r="Y205" s="100"/>
      <c r="Z205" s="100"/>
      <c r="AA205" s="100"/>
      <c r="AB205" s="100"/>
      <c r="AC205" s="100"/>
      <c r="AD205" s="100"/>
      <c r="AE205" s="100"/>
      <c r="AF205" s="100"/>
      <c r="AG205" s="100"/>
      <c r="AH205" s="100"/>
      <c r="AI205" s="100"/>
      <c r="AJ205" s="100"/>
      <c r="AK205" s="100"/>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59" t="s">
        <v>2</v>
      </c>
      <c r="BP205" s="96" t="str">
        <f t="shared" si="14"/>
        <v/>
      </c>
      <c r="BQ205" s="59" t="str">
        <f>IF(BP205="","",COUNTIF(特定市町村確認用!D:D,事業実施条件確認シート!BP206))</f>
        <v/>
      </c>
    </row>
    <row r="206" spans="2:69" x14ac:dyDescent="0.4">
      <c r="B206" s="97">
        <v>187</v>
      </c>
      <c r="C206" s="98"/>
      <c r="D206" s="98"/>
      <c r="E206" s="98"/>
      <c r="F206" s="98"/>
      <c r="G206" s="98"/>
      <c r="H206" s="98"/>
      <c r="I206" s="29" t="str">
        <f t="shared" si="16"/>
        <v/>
      </c>
      <c r="J206" s="99"/>
      <c r="K206" s="211"/>
      <c r="L206" s="212"/>
      <c r="M206" s="213"/>
      <c r="N206" s="98"/>
      <c r="O206" s="100"/>
      <c r="P206" s="100"/>
      <c r="Q206" s="100"/>
      <c r="R206" s="100"/>
      <c r="S206" s="100"/>
      <c r="T206" s="100"/>
      <c r="U206" s="100"/>
      <c r="V206" s="100"/>
      <c r="W206" s="100"/>
      <c r="X206" s="100"/>
      <c r="Y206" s="100"/>
      <c r="Z206" s="100"/>
      <c r="AA206" s="100"/>
      <c r="AB206" s="100"/>
      <c r="AC206" s="100"/>
      <c r="AD206" s="100"/>
      <c r="AE206" s="100"/>
      <c r="AF206" s="100"/>
      <c r="AG206" s="100"/>
      <c r="AH206" s="100"/>
      <c r="AI206" s="100"/>
      <c r="AJ206" s="100"/>
      <c r="AK206" s="100"/>
      <c r="AL206" s="100"/>
      <c r="AM206" s="100"/>
      <c r="AN206" s="100"/>
      <c r="AO206" s="100"/>
      <c r="AP206" s="100"/>
      <c r="AQ206" s="100"/>
      <c r="AR206" s="100"/>
      <c r="AS206" s="100"/>
      <c r="AT206" s="100"/>
      <c r="AU206" s="100"/>
      <c r="AV206" s="100"/>
      <c r="AW206" s="100"/>
      <c r="AX206" s="100"/>
      <c r="AY206" s="100"/>
      <c r="AZ206" s="100"/>
      <c r="BA206" s="100"/>
      <c r="BB206" s="100"/>
      <c r="BC206" s="100"/>
      <c r="BD206" s="100"/>
      <c r="BE206" s="100"/>
      <c r="BF206" s="100"/>
      <c r="BG206" s="59" t="s">
        <v>2</v>
      </c>
      <c r="BP206" s="96" t="str">
        <f t="shared" si="14"/>
        <v/>
      </c>
      <c r="BQ206" s="59" t="str">
        <f>IF(BP206="","",COUNTIF(特定市町村確認用!D:D,事業実施条件確認シート!BP207))</f>
        <v/>
      </c>
    </row>
    <row r="207" spans="2:69" x14ac:dyDescent="0.4">
      <c r="B207" s="97">
        <v>188</v>
      </c>
      <c r="C207" s="98"/>
      <c r="D207" s="98"/>
      <c r="E207" s="98"/>
      <c r="F207" s="98"/>
      <c r="G207" s="98"/>
      <c r="H207" s="98"/>
      <c r="I207" s="29" t="str">
        <f t="shared" si="16"/>
        <v/>
      </c>
      <c r="J207" s="99"/>
      <c r="K207" s="211"/>
      <c r="L207" s="212"/>
      <c r="M207" s="213"/>
      <c r="N207" s="98"/>
      <c r="O207" s="100"/>
      <c r="P207" s="100"/>
      <c r="Q207" s="100"/>
      <c r="R207" s="100"/>
      <c r="S207" s="100"/>
      <c r="T207" s="100"/>
      <c r="U207" s="100"/>
      <c r="V207" s="100"/>
      <c r="W207" s="100"/>
      <c r="X207" s="100"/>
      <c r="Y207" s="100"/>
      <c r="Z207" s="100"/>
      <c r="AA207" s="100"/>
      <c r="AB207" s="100"/>
      <c r="AC207" s="100"/>
      <c r="AD207" s="100"/>
      <c r="AE207" s="100"/>
      <c r="AF207" s="100"/>
      <c r="AG207" s="100"/>
      <c r="AH207" s="100"/>
      <c r="AI207" s="100"/>
      <c r="AJ207" s="100"/>
      <c r="AK207" s="100"/>
      <c r="AL207" s="100"/>
      <c r="AM207" s="100"/>
      <c r="AN207" s="100"/>
      <c r="AO207" s="100"/>
      <c r="AP207" s="100"/>
      <c r="AQ207" s="100"/>
      <c r="AR207" s="100"/>
      <c r="AS207" s="100"/>
      <c r="AT207" s="100"/>
      <c r="AU207" s="100"/>
      <c r="AV207" s="100"/>
      <c r="AW207" s="100"/>
      <c r="AX207" s="100"/>
      <c r="AY207" s="100"/>
      <c r="AZ207" s="100"/>
      <c r="BA207" s="100"/>
      <c r="BB207" s="100"/>
      <c r="BC207" s="100"/>
      <c r="BD207" s="100"/>
      <c r="BE207" s="100"/>
      <c r="BF207" s="100"/>
      <c r="BG207" s="59" t="s">
        <v>2</v>
      </c>
      <c r="BP207" s="96" t="str">
        <f t="shared" si="14"/>
        <v/>
      </c>
      <c r="BQ207" s="59" t="str">
        <f>IF(BP207="","",COUNTIF(特定市町村確認用!D:D,事業実施条件確認シート!BP208))</f>
        <v/>
      </c>
    </row>
    <row r="208" spans="2:69" x14ac:dyDescent="0.4">
      <c r="B208" s="97">
        <v>189</v>
      </c>
      <c r="C208" s="98"/>
      <c r="D208" s="98"/>
      <c r="E208" s="98"/>
      <c r="F208" s="98"/>
      <c r="G208" s="98"/>
      <c r="H208" s="98"/>
      <c r="I208" s="29" t="str">
        <f t="shared" si="16"/>
        <v/>
      </c>
      <c r="J208" s="99"/>
      <c r="K208" s="211"/>
      <c r="L208" s="212"/>
      <c r="M208" s="213"/>
      <c r="N208" s="98"/>
      <c r="O208" s="100"/>
      <c r="P208" s="100"/>
      <c r="Q208" s="100"/>
      <c r="R208" s="100"/>
      <c r="S208" s="100"/>
      <c r="T208" s="100"/>
      <c r="U208" s="100"/>
      <c r="V208" s="100"/>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59" t="s">
        <v>2</v>
      </c>
      <c r="BP208" s="96" t="str">
        <f t="shared" si="14"/>
        <v/>
      </c>
      <c r="BQ208" s="59" t="str">
        <f>IF(BP208="","",COUNTIF(特定市町村確認用!D:D,事業実施条件確認シート!BP209))</f>
        <v/>
      </c>
    </row>
    <row r="209" spans="2:69" x14ac:dyDescent="0.4">
      <c r="B209" s="97">
        <v>190</v>
      </c>
      <c r="C209" s="98"/>
      <c r="D209" s="98"/>
      <c r="E209" s="98"/>
      <c r="F209" s="98"/>
      <c r="G209" s="98"/>
      <c r="H209" s="98"/>
      <c r="I209" s="29" t="str">
        <f t="shared" si="16"/>
        <v/>
      </c>
      <c r="J209" s="99"/>
      <c r="K209" s="211"/>
      <c r="L209" s="212"/>
      <c r="M209" s="213"/>
      <c r="N209" s="98"/>
      <c r="O209" s="100"/>
      <c r="P209" s="100"/>
      <c r="Q209" s="100"/>
      <c r="R209" s="100"/>
      <c r="S209" s="100"/>
      <c r="T209" s="100"/>
      <c r="U209" s="100"/>
      <c r="V209" s="100"/>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59" t="s">
        <v>2</v>
      </c>
      <c r="BP209" s="96" t="str">
        <f t="shared" ref="BP209:BP273" si="17">F209&amp;G209</f>
        <v/>
      </c>
      <c r="BQ209" s="59" t="str">
        <f>IF(BP209="","",COUNTIF(特定市町村確認用!D:D,事業実施条件確認シート!BP210))</f>
        <v/>
      </c>
    </row>
    <row r="210" spans="2:69" x14ac:dyDescent="0.4">
      <c r="B210" s="97">
        <v>191</v>
      </c>
      <c r="C210" s="98"/>
      <c r="D210" s="98"/>
      <c r="E210" s="98"/>
      <c r="F210" s="98"/>
      <c r="G210" s="98"/>
      <c r="H210" s="98"/>
      <c r="I210" s="29" t="str">
        <f t="shared" si="16"/>
        <v/>
      </c>
      <c r="J210" s="99"/>
      <c r="K210" s="211"/>
      <c r="L210" s="212"/>
      <c r="M210" s="213"/>
      <c r="N210" s="98"/>
      <c r="O210" s="100"/>
      <c r="P210" s="100"/>
      <c r="Q210" s="100"/>
      <c r="R210" s="100"/>
      <c r="S210" s="100"/>
      <c r="T210" s="100"/>
      <c r="U210" s="100"/>
      <c r="V210" s="100"/>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59" t="s">
        <v>2</v>
      </c>
      <c r="BP210" s="96" t="str">
        <f t="shared" si="17"/>
        <v/>
      </c>
      <c r="BQ210" s="59" t="str">
        <f>IF(BP210="","",COUNTIF(特定市町村確認用!D:D,事業実施条件確認シート!BP211))</f>
        <v/>
      </c>
    </row>
    <row r="211" spans="2:69" x14ac:dyDescent="0.4">
      <c r="B211" s="97">
        <v>192</v>
      </c>
      <c r="C211" s="98"/>
      <c r="D211" s="98"/>
      <c r="E211" s="98"/>
      <c r="F211" s="98"/>
      <c r="G211" s="98"/>
      <c r="H211" s="98"/>
      <c r="I211" s="29" t="str">
        <f t="shared" si="16"/>
        <v/>
      </c>
      <c r="J211" s="99"/>
      <c r="K211" s="211"/>
      <c r="L211" s="212"/>
      <c r="M211" s="213"/>
      <c r="N211" s="98"/>
      <c r="O211" s="100"/>
      <c r="P211" s="100"/>
      <c r="Q211" s="100"/>
      <c r="R211" s="100"/>
      <c r="S211" s="100"/>
      <c r="T211" s="100"/>
      <c r="U211" s="100"/>
      <c r="V211" s="100"/>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59" t="s">
        <v>2</v>
      </c>
      <c r="BP211" s="96" t="str">
        <f t="shared" si="17"/>
        <v/>
      </c>
      <c r="BQ211" s="59" t="str">
        <f>IF(BP211="","",COUNTIF(特定市町村確認用!D:D,事業実施条件確認シート!BP212))</f>
        <v/>
      </c>
    </row>
    <row r="212" spans="2:69" x14ac:dyDescent="0.4">
      <c r="B212" s="97">
        <v>193</v>
      </c>
      <c r="C212" s="98"/>
      <c r="D212" s="98"/>
      <c r="E212" s="98"/>
      <c r="F212" s="98"/>
      <c r="G212" s="98"/>
      <c r="H212" s="98"/>
      <c r="I212" s="29" t="str">
        <f t="shared" si="16"/>
        <v/>
      </c>
      <c r="J212" s="99"/>
      <c r="K212" s="211"/>
      <c r="L212" s="212"/>
      <c r="M212" s="213"/>
      <c r="N212" s="98"/>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59" t="s">
        <v>2</v>
      </c>
      <c r="BP212" s="96" t="str">
        <f t="shared" si="17"/>
        <v/>
      </c>
      <c r="BQ212" s="59" t="str">
        <f>IF(BP212="","",COUNTIF(特定市町村確認用!D:D,事業実施条件確認シート!BP213))</f>
        <v/>
      </c>
    </row>
    <row r="213" spans="2:69" x14ac:dyDescent="0.4">
      <c r="B213" s="97">
        <v>194</v>
      </c>
      <c r="C213" s="98"/>
      <c r="D213" s="98"/>
      <c r="E213" s="98"/>
      <c r="F213" s="98"/>
      <c r="G213" s="98"/>
      <c r="H213" s="98"/>
      <c r="I213" s="29" t="str">
        <f t="shared" si="16"/>
        <v/>
      </c>
      <c r="J213" s="99"/>
      <c r="K213" s="211"/>
      <c r="L213" s="212"/>
      <c r="M213" s="213"/>
      <c r="N213" s="98"/>
      <c r="O213" s="100"/>
      <c r="P213" s="100"/>
      <c r="Q213" s="100"/>
      <c r="R213" s="100"/>
      <c r="S213" s="100"/>
      <c r="T213" s="100"/>
      <c r="U213" s="100"/>
      <c r="V213" s="100"/>
      <c r="W213" s="100"/>
      <c r="X213" s="100"/>
      <c r="Y213" s="100"/>
      <c r="Z213" s="100"/>
      <c r="AA213" s="100"/>
      <c r="AB213" s="100"/>
      <c r="AC213" s="100"/>
      <c r="AD213" s="100"/>
      <c r="AE213" s="100"/>
      <c r="AF213" s="100"/>
      <c r="AG213" s="100"/>
      <c r="AH213" s="100"/>
      <c r="AI213" s="100"/>
      <c r="AJ213" s="100"/>
      <c r="AK213" s="100"/>
      <c r="AL213" s="100"/>
      <c r="AM213" s="100"/>
      <c r="AN213" s="100"/>
      <c r="AO213" s="100"/>
      <c r="AP213" s="100"/>
      <c r="AQ213" s="100"/>
      <c r="AR213" s="100"/>
      <c r="AS213" s="100"/>
      <c r="AT213" s="100"/>
      <c r="AU213" s="100"/>
      <c r="AV213" s="100"/>
      <c r="AW213" s="100"/>
      <c r="AX213" s="100"/>
      <c r="AY213" s="100"/>
      <c r="AZ213" s="100"/>
      <c r="BA213" s="100"/>
      <c r="BB213" s="100"/>
      <c r="BC213" s="100"/>
      <c r="BD213" s="100"/>
      <c r="BE213" s="100"/>
      <c r="BF213" s="100"/>
      <c r="BG213" s="59" t="s">
        <v>2</v>
      </c>
      <c r="BP213" s="96" t="str">
        <f t="shared" si="17"/>
        <v/>
      </c>
      <c r="BQ213" s="59" t="str">
        <f>IF(BP213="","",COUNTIF(特定市町村確認用!D:D,事業実施条件確認シート!BP214))</f>
        <v/>
      </c>
    </row>
    <row r="214" spans="2:69" x14ac:dyDescent="0.4">
      <c r="B214" s="97">
        <v>195</v>
      </c>
      <c r="C214" s="98"/>
      <c r="D214" s="98"/>
      <c r="E214" s="98"/>
      <c r="F214" s="98"/>
      <c r="G214" s="98"/>
      <c r="H214" s="98"/>
      <c r="I214" s="29" t="str">
        <f t="shared" si="16"/>
        <v/>
      </c>
      <c r="J214" s="99"/>
      <c r="K214" s="211"/>
      <c r="L214" s="212"/>
      <c r="M214" s="213"/>
      <c r="N214" s="98"/>
      <c r="O214" s="100"/>
      <c r="P214" s="100"/>
      <c r="Q214" s="100"/>
      <c r="R214" s="100"/>
      <c r="S214" s="100"/>
      <c r="T214" s="100"/>
      <c r="U214" s="100"/>
      <c r="V214" s="100"/>
      <c r="W214" s="100"/>
      <c r="X214" s="100"/>
      <c r="Y214" s="100"/>
      <c r="Z214" s="100"/>
      <c r="AA214" s="100"/>
      <c r="AB214" s="100"/>
      <c r="AC214" s="100"/>
      <c r="AD214" s="100"/>
      <c r="AE214" s="100"/>
      <c r="AF214" s="100"/>
      <c r="AG214" s="100"/>
      <c r="AH214" s="100"/>
      <c r="AI214" s="100"/>
      <c r="AJ214" s="100"/>
      <c r="AK214" s="100"/>
      <c r="AL214" s="100"/>
      <c r="AM214" s="100"/>
      <c r="AN214" s="100"/>
      <c r="AO214" s="100"/>
      <c r="AP214" s="100"/>
      <c r="AQ214" s="100"/>
      <c r="AR214" s="100"/>
      <c r="AS214" s="100"/>
      <c r="AT214" s="100"/>
      <c r="AU214" s="100"/>
      <c r="AV214" s="100"/>
      <c r="AW214" s="100"/>
      <c r="AX214" s="100"/>
      <c r="AY214" s="100"/>
      <c r="AZ214" s="100"/>
      <c r="BA214" s="100"/>
      <c r="BB214" s="100"/>
      <c r="BC214" s="100"/>
      <c r="BD214" s="100"/>
      <c r="BE214" s="100"/>
      <c r="BF214" s="100"/>
      <c r="BG214" s="59" t="s">
        <v>2</v>
      </c>
      <c r="BP214" s="96" t="str">
        <f t="shared" si="17"/>
        <v/>
      </c>
      <c r="BQ214" s="59" t="str">
        <f>IF(BP214="","",COUNTIF(特定市町村確認用!D:D,事業実施条件確認シート!BP215))</f>
        <v/>
      </c>
    </row>
    <row r="215" spans="2:69" x14ac:dyDescent="0.4">
      <c r="B215" s="97">
        <v>196</v>
      </c>
      <c r="C215" s="98"/>
      <c r="D215" s="98"/>
      <c r="E215" s="98"/>
      <c r="F215" s="98"/>
      <c r="G215" s="98"/>
      <c r="H215" s="98"/>
      <c r="I215" s="29" t="str">
        <f t="shared" si="16"/>
        <v/>
      </c>
      <c r="J215" s="99"/>
      <c r="K215" s="211"/>
      <c r="L215" s="212"/>
      <c r="M215" s="213"/>
      <c r="N215" s="98"/>
      <c r="O215" s="100"/>
      <c r="P215" s="100"/>
      <c r="Q215" s="100"/>
      <c r="R215" s="100"/>
      <c r="S215" s="100"/>
      <c r="T215" s="100"/>
      <c r="U215" s="100"/>
      <c r="V215" s="100"/>
      <c r="W215" s="100"/>
      <c r="X215" s="100"/>
      <c r="Y215" s="100"/>
      <c r="Z215" s="100"/>
      <c r="AA215" s="100"/>
      <c r="AB215" s="100"/>
      <c r="AC215" s="100"/>
      <c r="AD215" s="100"/>
      <c r="AE215" s="100"/>
      <c r="AF215" s="100"/>
      <c r="AG215" s="100"/>
      <c r="AH215" s="100"/>
      <c r="AI215" s="100"/>
      <c r="AJ215" s="100"/>
      <c r="AK215" s="100"/>
      <c r="AL215" s="100"/>
      <c r="AM215" s="100"/>
      <c r="AN215" s="100"/>
      <c r="AO215" s="100"/>
      <c r="AP215" s="100"/>
      <c r="AQ215" s="100"/>
      <c r="AR215" s="100"/>
      <c r="AS215" s="100"/>
      <c r="AT215" s="100"/>
      <c r="AU215" s="100"/>
      <c r="AV215" s="100"/>
      <c r="AW215" s="100"/>
      <c r="AX215" s="100"/>
      <c r="AY215" s="100"/>
      <c r="AZ215" s="100"/>
      <c r="BA215" s="100"/>
      <c r="BB215" s="100"/>
      <c r="BC215" s="100"/>
      <c r="BD215" s="100"/>
      <c r="BE215" s="100"/>
      <c r="BF215" s="100"/>
      <c r="BG215" s="59" t="s">
        <v>2</v>
      </c>
      <c r="BP215" s="96" t="str">
        <f t="shared" si="17"/>
        <v/>
      </c>
      <c r="BQ215" s="59" t="str">
        <f>IF(BP215="","",COUNTIF(特定市町村確認用!D:D,事業実施条件確認シート!BP216))</f>
        <v/>
      </c>
    </row>
    <row r="216" spans="2:69" x14ac:dyDescent="0.4">
      <c r="B216" s="97">
        <v>197</v>
      </c>
      <c r="C216" s="98"/>
      <c r="D216" s="98"/>
      <c r="E216" s="98"/>
      <c r="F216" s="98"/>
      <c r="G216" s="98"/>
      <c r="H216" s="98"/>
      <c r="I216" s="29" t="str">
        <f t="shared" si="16"/>
        <v/>
      </c>
      <c r="J216" s="99"/>
      <c r="K216" s="211"/>
      <c r="L216" s="212"/>
      <c r="M216" s="213"/>
      <c r="N216" s="98"/>
      <c r="O216" s="100"/>
      <c r="P216" s="100"/>
      <c r="Q216" s="100"/>
      <c r="R216" s="100"/>
      <c r="S216" s="100"/>
      <c r="T216" s="100"/>
      <c r="U216" s="100"/>
      <c r="V216" s="100"/>
      <c r="W216" s="100"/>
      <c r="X216" s="100"/>
      <c r="Y216" s="100"/>
      <c r="Z216" s="100"/>
      <c r="AA216" s="100"/>
      <c r="AB216" s="100"/>
      <c r="AC216" s="100"/>
      <c r="AD216" s="100"/>
      <c r="AE216" s="100"/>
      <c r="AF216" s="100"/>
      <c r="AG216" s="100"/>
      <c r="AH216" s="100"/>
      <c r="AI216" s="100"/>
      <c r="AJ216" s="100"/>
      <c r="AK216" s="100"/>
      <c r="AL216" s="100"/>
      <c r="AM216" s="100"/>
      <c r="AN216" s="100"/>
      <c r="AO216" s="100"/>
      <c r="AP216" s="100"/>
      <c r="AQ216" s="100"/>
      <c r="AR216" s="100"/>
      <c r="AS216" s="100"/>
      <c r="AT216" s="100"/>
      <c r="AU216" s="100"/>
      <c r="AV216" s="100"/>
      <c r="AW216" s="100"/>
      <c r="AX216" s="100"/>
      <c r="AY216" s="100"/>
      <c r="AZ216" s="100"/>
      <c r="BA216" s="100"/>
      <c r="BB216" s="100"/>
      <c r="BC216" s="100"/>
      <c r="BD216" s="100"/>
      <c r="BE216" s="100"/>
      <c r="BF216" s="100"/>
      <c r="BG216" s="59" t="s">
        <v>2</v>
      </c>
      <c r="BP216" s="96" t="str">
        <f t="shared" si="17"/>
        <v/>
      </c>
      <c r="BQ216" s="59" t="str">
        <f>IF(BP216="","",COUNTIF(特定市町村確認用!D:D,事業実施条件確認シート!BP217))</f>
        <v/>
      </c>
    </row>
    <row r="217" spans="2:69" x14ac:dyDescent="0.4">
      <c r="B217" s="97">
        <v>198</v>
      </c>
      <c r="C217" s="98"/>
      <c r="D217" s="98"/>
      <c r="E217" s="98"/>
      <c r="F217" s="98"/>
      <c r="G217" s="98"/>
      <c r="H217" s="98"/>
      <c r="I217" s="29" t="str">
        <f t="shared" si="16"/>
        <v/>
      </c>
      <c r="J217" s="99"/>
      <c r="K217" s="211"/>
      <c r="L217" s="212"/>
      <c r="M217" s="213"/>
      <c r="N217" s="98"/>
      <c r="O217" s="100"/>
      <c r="P217" s="100"/>
      <c r="Q217" s="100"/>
      <c r="R217" s="100"/>
      <c r="S217" s="100"/>
      <c r="T217" s="100"/>
      <c r="U217" s="100"/>
      <c r="V217" s="100"/>
      <c r="W217" s="100"/>
      <c r="X217" s="100"/>
      <c r="Y217" s="100"/>
      <c r="Z217" s="100"/>
      <c r="AA217" s="100"/>
      <c r="AB217" s="100"/>
      <c r="AC217" s="100"/>
      <c r="AD217" s="100"/>
      <c r="AE217" s="100"/>
      <c r="AF217" s="100"/>
      <c r="AG217" s="100"/>
      <c r="AH217" s="100"/>
      <c r="AI217" s="100"/>
      <c r="AJ217" s="100"/>
      <c r="AK217" s="100"/>
      <c r="AL217" s="100"/>
      <c r="AM217" s="100"/>
      <c r="AN217" s="100"/>
      <c r="AO217" s="100"/>
      <c r="AP217" s="100"/>
      <c r="AQ217" s="100"/>
      <c r="AR217" s="100"/>
      <c r="AS217" s="100"/>
      <c r="AT217" s="100"/>
      <c r="AU217" s="100"/>
      <c r="AV217" s="100"/>
      <c r="AW217" s="100"/>
      <c r="AX217" s="100"/>
      <c r="AY217" s="100"/>
      <c r="AZ217" s="100"/>
      <c r="BA217" s="100"/>
      <c r="BB217" s="100"/>
      <c r="BC217" s="100"/>
      <c r="BD217" s="100"/>
      <c r="BE217" s="100"/>
      <c r="BF217" s="100"/>
      <c r="BG217" s="59" t="s">
        <v>2</v>
      </c>
      <c r="BP217" s="96" t="str">
        <f t="shared" si="17"/>
        <v/>
      </c>
      <c r="BQ217" s="59" t="str">
        <f>IF(BP217="","",COUNTIF(特定市町村確認用!D:D,事業実施条件確認シート!BP218))</f>
        <v/>
      </c>
    </row>
    <row r="218" spans="2:69" x14ac:dyDescent="0.4">
      <c r="B218" s="97">
        <v>199</v>
      </c>
      <c r="C218" s="98"/>
      <c r="D218" s="98"/>
      <c r="E218" s="98"/>
      <c r="F218" s="98"/>
      <c r="G218" s="98"/>
      <c r="H218" s="98"/>
      <c r="I218" s="29" t="str">
        <f t="shared" si="16"/>
        <v/>
      </c>
      <c r="J218" s="99"/>
      <c r="K218" s="211"/>
      <c r="L218" s="212"/>
      <c r="M218" s="213"/>
      <c r="N218" s="98"/>
      <c r="O218" s="100"/>
      <c r="P218" s="100"/>
      <c r="Q218" s="100"/>
      <c r="R218" s="100"/>
      <c r="S218" s="100"/>
      <c r="T218" s="100"/>
      <c r="U218" s="100"/>
      <c r="V218" s="100"/>
      <c r="W218" s="100"/>
      <c r="X218" s="100"/>
      <c r="Y218" s="100"/>
      <c r="Z218" s="100"/>
      <c r="AA218" s="100"/>
      <c r="AB218" s="100"/>
      <c r="AC218" s="100"/>
      <c r="AD218" s="100"/>
      <c r="AE218" s="100"/>
      <c r="AF218" s="100"/>
      <c r="AG218" s="100"/>
      <c r="AH218" s="100"/>
      <c r="AI218" s="100"/>
      <c r="AJ218" s="100"/>
      <c r="AK218" s="100"/>
      <c r="AL218" s="100"/>
      <c r="AM218" s="100"/>
      <c r="AN218" s="100"/>
      <c r="AO218" s="100"/>
      <c r="AP218" s="100"/>
      <c r="AQ218" s="100"/>
      <c r="AR218" s="100"/>
      <c r="AS218" s="100"/>
      <c r="AT218" s="100"/>
      <c r="AU218" s="100"/>
      <c r="AV218" s="100"/>
      <c r="AW218" s="100"/>
      <c r="AX218" s="100"/>
      <c r="AY218" s="100"/>
      <c r="AZ218" s="100"/>
      <c r="BA218" s="100"/>
      <c r="BB218" s="100"/>
      <c r="BC218" s="100"/>
      <c r="BD218" s="100"/>
      <c r="BE218" s="100"/>
      <c r="BF218" s="100"/>
      <c r="BG218" s="59" t="s">
        <v>2</v>
      </c>
      <c r="BP218" s="96" t="str">
        <f t="shared" si="17"/>
        <v/>
      </c>
      <c r="BQ218" s="59" t="str">
        <f>IF(BP218="","",COUNTIF(特定市町村確認用!D:D,事業実施条件確認シート!BP219))</f>
        <v/>
      </c>
    </row>
    <row r="219" spans="2:69" x14ac:dyDescent="0.4">
      <c r="B219" s="97">
        <v>200</v>
      </c>
      <c r="C219" s="98"/>
      <c r="D219" s="98"/>
      <c r="E219" s="98"/>
      <c r="F219" s="98"/>
      <c r="G219" s="98"/>
      <c r="H219" s="98"/>
      <c r="I219" s="29" t="str">
        <f t="shared" si="16"/>
        <v/>
      </c>
      <c r="J219" s="99"/>
      <c r="K219" s="211"/>
      <c r="L219" s="212"/>
      <c r="M219" s="213"/>
      <c r="N219" s="98"/>
      <c r="O219" s="100"/>
      <c r="P219" s="100"/>
      <c r="Q219" s="100"/>
      <c r="R219" s="100"/>
      <c r="S219" s="100"/>
      <c r="T219" s="100"/>
      <c r="U219" s="100"/>
      <c r="V219" s="100"/>
      <c r="W219" s="100"/>
      <c r="X219" s="100"/>
      <c r="Y219" s="100"/>
      <c r="Z219" s="100"/>
      <c r="AA219" s="100"/>
      <c r="AB219" s="100"/>
      <c r="AC219" s="100"/>
      <c r="AD219" s="100"/>
      <c r="AE219" s="100"/>
      <c r="AF219" s="100"/>
      <c r="AG219" s="100"/>
      <c r="AH219" s="100"/>
      <c r="AI219" s="100"/>
      <c r="AJ219" s="100"/>
      <c r="AK219" s="100"/>
      <c r="AL219" s="100"/>
      <c r="AM219" s="100"/>
      <c r="AN219" s="100"/>
      <c r="AO219" s="100"/>
      <c r="AP219" s="100"/>
      <c r="AQ219" s="100"/>
      <c r="AR219" s="100"/>
      <c r="AS219" s="100"/>
      <c r="AT219" s="100"/>
      <c r="AU219" s="100"/>
      <c r="AV219" s="100"/>
      <c r="AW219" s="100"/>
      <c r="AX219" s="100"/>
      <c r="AY219" s="100"/>
      <c r="AZ219" s="100"/>
      <c r="BA219" s="100"/>
      <c r="BB219" s="100"/>
      <c r="BC219" s="100"/>
      <c r="BD219" s="100"/>
      <c r="BE219" s="100"/>
      <c r="BF219" s="100"/>
      <c r="BG219" s="59" t="s">
        <v>2</v>
      </c>
      <c r="BP219" s="96" t="str">
        <f t="shared" si="17"/>
        <v/>
      </c>
      <c r="BQ219" s="59" t="str">
        <f>IF(BP219="","",COUNTIF(特定市町村確認用!D:D,事業実施条件確認シート!BP220))</f>
        <v/>
      </c>
    </row>
    <row r="220" spans="2:69" x14ac:dyDescent="0.4">
      <c r="B220" s="97">
        <v>201</v>
      </c>
      <c r="C220" s="98"/>
      <c r="D220" s="98"/>
      <c r="E220" s="98"/>
      <c r="F220" s="98"/>
      <c r="G220" s="98"/>
      <c r="H220" s="98"/>
      <c r="I220" s="29" t="str">
        <f t="shared" si="16"/>
        <v/>
      </c>
      <c r="J220" s="99"/>
      <c r="K220" s="211"/>
      <c r="L220" s="212"/>
      <c r="M220" s="213"/>
      <c r="N220" s="98"/>
      <c r="O220" s="100"/>
      <c r="P220" s="100"/>
      <c r="Q220" s="100"/>
      <c r="R220" s="100"/>
      <c r="S220" s="100"/>
      <c r="T220" s="100"/>
      <c r="U220" s="100"/>
      <c r="V220" s="100"/>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59" t="s">
        <v>2</v>
      </c>
      <c r="BP220" s="96" t="str">
        <f t="shared" si="17"/>
        <v/>
      </c>
      <c r="BQ220" s="59" t="str">
        <f>IF(BP220="","",COUNTIF(特定市町村確認用!D:D,事業実施条件確認シート!BP221))</f>
        <v/>
      </c>
    </row>
    <row r="221" spans="2:69" x14ac:dyDescent="0.4">
      <c r="B221" s="97">
        <v>202</v>
      </c>
      <c r="C221" s="98"/>
      <c r="D221" s="98"/>
      <c r="E221" s="98"/>
      <c r="F221" s="98"/>
      <c r="G221" s="98"/>
      <c r="H221" s="98"/>
      <c r="I221" s="29" t="str">
        <f t="shared" si="16"/>
        <v/>
      </c>
      <c r="J221" s="99"/>
      <c r="K221" s="211"/>
      <c r="L221" s="212"/>
      <c r="M221" s="213"/>
      <c r="N221" s="98"/>
      <c r="O221" s="100"/>
      <c r="P221" s="100"/>
      <c r="Q221" s="100"/>
      <c r="R221" s="100"/>
      <c r="S221" s="100"/>
      <c r="T221" s="100"/>
      <c r="U221" s="100"/>
      <c r="V221" s="100"/>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59" t="s">
        <v>2</v>
      </c>
      <c r="BP221" s="96" t="str">
        <f t="shared" si="17"/>
        <v/>
      </c>
      <c r="BQ221" s="59" t="str">
        <f>IF(BP221="","",COUNTIF(特定市町村確認用!D:D,事業実施条件確認シート!BP222))</f>
        <v/>
      </c>
    </row>
    <row r="222" spans="2:69" x14ac:dyDescent="0.4">
      <c r="B222" s="97">
        <v>203</v>
      </c>
      <c r="C222" s="98"/>
      <c r="D222" s="98"/>
      <c r="E222" s="98"/>
      <c r="F222" s="98"/>
      <c r="G222" s="98"/>
      <c r="H222" s="98"/>
      <c r="I222" s="29" t="str">
        <f t="shared" si="16"/>
        <v/>
      </c>
      <c r="J222" s="99"/>
      <c r="K222" s="211"/>
      <c r="L222" s="212"/>
      <c r="M222" s="213"/>
      <c r="N222" s="98"/>
      <c r="O222" s="100"/>
      <c r="P222" s="100"/>
      <c r="Q222" s="100"/>
      <c r="R222" s="100"/>
      <c r="S222" s="100"/>
      <c r="T222" s="100"/>
      <c r="U222" s="100"/>
      <c r="V222" s="100"/>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59" t="s">
        <v>2</v>
      </c>
      <c r="BP222" s="96" t="str">
        <f t="shared" si="17"/>
        <v/>
      </c>
      <c r="BQ222" s="59" t="str">
        <f>IF(BP222="","",COUNTIF(特定市町村確認用!D:D,事業実施条件確認シート!BP223))</f>
        <v/>
      </c>
    </row>
    <row r="223" spans="2:69" x14ac:dyDescent="0.4">
      <c r="B223" s="97">
        <v>204</v>
      </c>
      <c r="C223" s="98"/>
      <c r="D223" s="98"/>
      <c r="E223" s="98"/>
      <c r="F223" s="98"/>
      <c r="G223" s="98"/>
      <c r="H223" s="98"/>
      <c r="I223" s="29" t="str">
        <f t="shared" si="16"/>
        <v/>
      </c>
      <c r="J223" s="99"/>
      <c r="K223" s="211"/>
      <c r="L223" s="212"/>
      <c r="M223" s="213"/>
      <c r="N223" s="98"/>
      <c r="O223" s="100"/>
      <c r="P223" s="100"/>
      <c r="Q223" s="100"/>
      <c r="R223" s="100"/>
      <c r="S223" s="100"/>
      <c r="T223" s="100"/>
      <c r="U223" s="100"/>
      <c r="V223" s="100"/>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59" t="s">
        <v>2</v>
      </c>
      <c r="BP223" s="96" t="str">
        <f t="shared" si="17"/>
        <v/>
      </c>
      <c r="BQ223" s="59" t="str">
        <f>IF(BP223="","",COUNTIF(特定市町村確認用!D:D,事業実施条件確認シート!BP224))</f>
        <v/>
      </c>
    </row>
    <row r="224" spans="2:69" x14ac:dyDescent="0.4">
      <c r="B224" s="97">
        <v>205</v>
      </c>
      <c r="C224" s="98"/>
      <c r="D224" s="98"/>
      <c r="E224" s="98"/>
      <c r="F224" s="98"/>
      <c r="G224" s="98"/>
      <c r="H224" s="98"/>
      <c r="I224" s="29" t="str">
        <f t="shared" si="16"/>
        <v/>
      </c>
      <c r="J224" s="99"/>
      <c r="K224" s="211"/>
      <c r="L224" s="212"/>
      <c r="M224" s="213"/>
      <c r="N224" s="98"/>
      <c r="O224" s="100"/>
      <c r="P224" s="100"/>
      <c r="Q224" s="100"/>
      <c r="R224" s="100"/>
      <c r="S224" s="100"/>
      <c r="T224" s="100"/>
      <c r="U224" s="100"/>
      <c r="V224" s="100"/>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59" t="s">
        <v>2</v>
      </c>
      <c r="BP224" s="96" t="str">
        <f t="shared" si="17"/>
        <v/>
      </c>
      <c r="BQ224" s="59" t="str">
        <f>IF(BP224="","",COUNTIF(特定市町村確認用!D:D,事業実施条件確認シート!BP225))</f>
        <v/>
      </c>
    </row>
    <row r="225" spans="2:69" x14ac:dyDescent="0.4">
      <c r="B225" s="97">
        <v>206</v>
      </c>
      <c r="C225" s="98"/>
      <c r="D225" s="98"/>
      <c r="E225" s="98"/>
      <c r="F225" s="98"/>
      <c r="G225" s="98"/>
      <c r="H225" s="98"/>
      <c r="I225" s="29" t="str">
        <f t="shared" si="16"/>
        <v/>
      </c>
      <c r="J225" s="99"/>
      <c r="K225" s="211"/>
      <c r="L225" s="212"/>
      <c r="M225" s="213"/>
      <c r="N225" s="98"/>
      <c r="O225" s="100"/>
      <c r="P225" s="100"/>
      <c r="Q225" s="100"/>
      <c r="R225" s="100"/>
      <c r="S225" s="100"/>
      <c r="T225" s="100"/>
      <c r="U225" s="100"/>
      <c r="V225" s="100"/>
      <c r="W225" s="100"/>
      <c r="X225" s="100"/>
      <c r="Y225" s="100"/>
      <c r="Z225" s="100"/>
      <c r="AA225" s="100"/>
      <c r="AB225" s="100"/>
      <c r="AC225" s="100"/>
      <c r="AD225" s="100"/>
      <c r="AE225" s="100"/>
      <c r="AF225" s="100"/>
      <c r="AG225" s="100"/>
      <c r="AH225" s="100"/>
      <c r="AI225" s="100"/>
      <c r="AJ225" s="100"/>
      <c r="AK225" s="100"/>
      <c r="AL225" s="100"/>
      <c r="AM225" s="100"/>
      <c r="AN225" s="100"/>
      <c r="AO225" s="100"/>
      <c r="AP225" s="100"/>
      <c r="AQ225" s="100"/>
      <c r="AR225" s="100"/>
      <c r="AS225" s="100"/>
      <c r="AT225" s="100"/>
      <c r="AU225" s="100"/>
      <c r="AV225" s="100"/>
      <c r="AW225" s="100"/>
      <c r="AX225" s="100"/>
      <c r="AY225" s="100"/>
      <c r="AZ225" s="100"/>
      <c r="BA225" s="100"/>
      <c r="BB225" s="100"/>
      <c r="BC225" s="100"/>
      <c r="BD225" s="100"/>
      <c r="BE225" s="100"/>
      <c r="BF225" s="100"/>
      <c r="BG225" s="59" t="s">
        <v>2</v>
      </c>
      <c r="BP225" s="96" t="str">
        <f t="shared" si="17"/>
        <v/>
      </c>
      <c r="BQ225" s="59" t="str">
        <f>IF(BP225="","",COUNTIF(特定市町村確認用!D:D,事業実施条件確認シート!BP226))</f>
        <v/>
      </c>
    </row>
    <row r="226" spans="2:69" x14ac:dyDescent="0.4">
      <c r="B226" s="97">
        <v>207</v>
      </c>
      <c r="C226" s="98"/>
      <c r="D226" s="98"/>
      <c r="E226" s="98"/>
      <c r="F226" s="98"/>
      <c r="G226" s="98"/>
      <c r="H226" s="98"/>
      <c r="I226" s="29" t="str">
        <f t="shared" si="16"/>
        <v/>
      </c>
      <c r="J226" s="99"/>
      <c r="K226" s="211"/>
      <c r="L226" s="212"/>
      <c r="M226" s="213"/>
      <c r="N226" s="98"/>
      <c r="O226" s="100"/>
      <c r="P226" s="100"/>
      <c r="Q226" s="100"/>
      <c r="R226" s="100"/>
      <c r="S226" s="100"/>
      <c r="T226" s="100"/>
      <c r="U226" s="100"/>
      <c r="V226" s="100"/>
      <c r="W226" s="100"/>
      <c r="X226" s="100"/>
      <c r="Y226" s="100"/>
      <c r="Z226" s="100"/>
      <c r="AA226" s="100"/>
      <c r="AB226" s="100"/>
      <c r="AC226" s="100"/>
      <c r="AD226" s="100"/>
      <c r="AE226" s="100"/>
      <c r="AF226" s="100"/>
      <c r="AG226" s="100"/>
      <c r="AH226" s="100"/>
      <c r="AI226" s="100"/>
      <c r="AJ226" s="100"/>
      <c r="AK226" s="100"/>
      <c r="AL226" s="100"/>
      <c r="AM226" s="100"/>
      <c r="AN226" s="100"/>
      <c r="AO226" s="100"/>
      <c r="AP226" s="100"/>
      <c r="AQ226" s="100"/>
      <c r="AR226" s="100"/>
      <c r="AS226" s="100"/>
      <c r="AT226" s="100"/>
      <c r="AU226" s="100"/>
      <c r="AV226" s="100"/>
      <c r="AW226" s="100"/>
      <c r="AX226" s="100"/>
      <c r="AY226" s="100"/>
      <c r="AZ226" s="100"/>
      <c r="BA226" s="100"/>
      <c r="BB226" s="100"/>
      <c r="BC226" s="100"/>
      <c r="BD226" s="100"/>
      <c r="BE226" s="100"/>
      <c r="BF226" s="100"/>
      <c r="BG226" s="59" t="s">
        <v>2</v>
      </c>
      <c r="BP226" s="96" t="str">
        <f t="shared" si="17"/>
        <v/>
      </c>
      <c r="BQ226" s="59" t="str">
        <f>IF(BP226="","",COUNTIF(特定市町村確認用!D:D,事業実施条件確認シート!BP227))</f>
        <v/>
      </c>
    </row>
    <row r="227" spans="2:69" x14ac:dyDescent="0.4">
      <c r="B227" s="97">
        <v>208</v>
      </c>
      <c r="C227" s="98"/>
      <c r="D227" s="98"/>
      <c r="E227" s="98"/>
      <c r="F227" s="98"/>
      <c r="G227" s="98"/>
      <c r="H227" s="98"/>
      <c r="I227" s="29" t="str">
        <f t="shared" si="16"/>
        <v/>
      </c>
      <c r="J227" s="99"/>
      <c r="K227" s="211"/>
      <c r="L227" s="212"/>
      <c r="M227" s="213"/>
      <c r="N227" s="98"/>
      <c r="O227" s="100"/>
      <c r="P227" s="100"/>
      <c r="Q227" s="100"/>
      <c r="R227" s="100"/>
      <c r="S227" s="100"/>
      <c r="T227" s="100"/>
      <c r="U227" s="100"/>
      <c r="V227" s="100"/>
      <c r="W227" s="100"/>
      <c r="X227" s="100"/>
      <c r="Y227" s="100"/>
      <c r="Z227" s="100"/>
      <c r="AA227" s="100"/>
      <c r="AB227" s="100"/>
      <c r="AC227" s="100"/>
      <c r="AD227" s="100"/>
      <c r="AE227" s="100"/>
      <c r="AF227" s="100"/>
      <c r="AG227" s="100"/>
      <c r="AH227" s="100"/>
      <c r="AI227" s="100"/>
      <c r="AJ227" s="100"/>
      <c r="AK227" s="100"/>
      <c r="AL227" s="100"/>
      <c r="AM227" s="100"/>
      <c r="AN227" s="100"/>
      <c r="AO227" s="100"/>
      <c r="AP227" s="100"/>
      <c r="AQ227" s="100"/>
      <c r="AR227" s="100"/>
      <c r="AS227" s="100"/>
      <c r="AT227" s="100"/>
      <c r="AU227" s="100"/>
      <c r="AV227" s="100"/>
      <c r="AW227" s="100"/>
      <c r="AX227" s="100"/>
      <c r="AY227" s="100"/>
      <c r="AZ227" s="100"/>
      <c r="BA227" s="100"/>
      <c r="BB227" s="100"/>
      <c r="BC227" s="100"/>
      <c r="BD227" s="100"/>
      <c r="BE227" s="100"/>
      <c r="BF227" s="100"/>
      <c r="BG227" s="59" t="s">
        <v>2</v>
      </c>
      <c r="BP227" s="96" t="str">
        <f t="shared" si="17"/>
        <v/>
      </c>
      <c r="BQ227" s="59" t="str">
        <f>IF(BP227="","",COUNTIF(特定市町村確認用!D:D,事業実施条件確認シート!BP228))</f>
        <v/>
      </c>
    </row>
    <row r="228" spans="2:69" x14ac:dyDescent="0.4">
      <c r="B228" s="97">
        <v>209</v>
      </c>
      <c r="C228" s="98"/>
      <c r="D228" s="98"/>
      <c r="E228" s="98"/>
      <c r="F228" s="98"/>
      <c r="G228" s="98"/>
      <c r="H228" s="98"/>
      <c r="I228" s="29" t="str">
        <f t="shared" si="16"/>
        <v/>
      </c>
      <c r="J228" s="99"/>
      <c r="K228" s="211"/>
      <c r="L228" s="212"/>
      <c r="M228" s="213"/>
      <c r="N228" s="98"/>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0"/>
      <c r="AY228" s="100"/>
      <c r="AZ228" s="100"/>
      <c r="BA228" s="100"/>
      <c r="BB228" s="100"/>
      <c r="BC228" s="100"/>
      <c r="BD228" s="100"/>
      <c r="BE228" s="100"/>
      <c r="BF228" s="100"/>
      <c r="BG228" s="59" t="s">
        <v>2</v>
      </c>
      <c r="BP228" s="96" t="str">
        <f t="shared" si="17"/>
        <v/>
      </c>
      <c r="BQ228" s="59" t="str">
        <f>IF(BP228="","",COUNTIF(特定市町村確認用!D:D,事業実施条件確認シート!BP229))</f>
        <v/>
      </c>
    </row>
    <row r="229" spans="2:69" x14ac:dyDescent="0.4">
      <c r="B229" s="97">
        <v>210</v>
      </c>
      <c r="C229" s="98"/>
      <c r="D229" s="98"/>
      <c r="E229" s="98"/>
      <c r="F229" s="98"/>
      <c r="G229" s="98"/>
      <c r="H229" s="98"/>
      <c r="I229" s="29" t="str">
        <f t="shared" si="16"/>
        <v/>
      </c>
      <c r="J229" s="99"/>
      <c r="K229" s="211"/>
      <c r="L229" s="212"/>
      <c r="M229" s="213"/>
      <c r="N229" s="98"/>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0"/>
      <c r="AY229" s="100"/>
      <c r="AZ229" s="100"/>
      <c r="BA229" s="100"/>
      <c r="BB229" s="100"/>
      <c r="BC229" s="100"/>
      <c r="BD229" s="100"/>
      <c r="BE229" s="100"/>
      <c r="BF229" s="100"/>
      <c r="BG229" s="59" t="s">
        <v>2</v>
      </c>
      <c r="BP229" s="96" t="str">
        <f t="shared" si="17"/>
        <v/>
      </c>
      <c r="BQ229" s="59" t="str">
        <f>IF(BP229="","",COUNTIF(特定市町村確認用!D:D,事業実施条件確認シート!BP230))</f>
        <v/>
      </c>
    </row>
    <row r="230" spans="2:69" x14ac:dyDescent="0.4">
      <c r="B230" s="97">
        <v>211</v>
      </c>
      <c r="C230" s="98"/>
      <c r="D230" s="98"/>
      <c r="E230" s="98"/>
      <c r="F230" s="98"/>
      <c r="G230" s="98"/>
      <c r="H230" s="98"/>
      <c r="I230" s="29" t="str">
        <f t="shared" si="16"/>
        <v/>
      </c>
      <c r="J230" s="99"/>
      <c r="K230" s="211"/>
      <c r="L230" s="212"/>
      <c r="M230" s="213"/>
      <c r="N230" s="98"/>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0"/>
      <c r="AY230" s="100"/>
      <c r="AZ230" s="100"/>
      <c r="BA230" s="100"/>
      <c r="BB230" s="100"/>
      <c r="BC230" s="100"/>
      <c r="BD230" s="100"/>
      <c r="BE230" s="100"/>
      <c r="BF230" s="100"/>
      <c r="BG230" s="59" t="s">
        <v>2</v>
      </c>
      <c r="BP230" s="96" t="str">
        <f t="shared" si="17"/>
        <v/>
      </c>
      <c r="BQ230" s="59" t="str">
        <f>IF(BP230="","",COUNTIF(特定市町村確認用!D:D,事業実施条件確認シート!BP231))</f>
        <v/>
      </c>
    </row>
    <row r="231" spans="2:69" x14ac:dyDescent="0.4">
      <c r="B231" s="97">
        <v>212</v>
      </c>
      <c r="C231" s="98"/>
      <c r="D231" s="98"/>
      <c r="E231" s="98"/>
      <c r="F231" s="98"/>
      <c r="G231" s="98"/>
      <c r="H231" s="98"/>
      <c r="I231" s="29" t="str">
        <f t="shared" si="16"/>
        <v/>
      </c>
      <c r="J231" s="99"/>
      <c r="K231" s="211"/>
      <c r="L231" s="212"/>
      <c r="M231" s="213"/>
      <c r="N231" s="98"/>
      <c r="O231" s="100"/>
      <c r="P231" s="100"/>
      <c r="Q231" s="100"/>
      <c r="R231" s="100"/>
      <c r="S231" s="100"/>
      <c r="T231" s="100"/>
      <c r="U231" s="100"/>
      <c r="V231" s="100"/>
      <c r="W231" s="100"/>
      <c r="X231" s="100"/>
      <c r="Y231" s="100"/>
      <c r="Z231" s="100"/>
      <c r="AA231" s="100"/>
      <c r="AB231" s="100"/>
      <c r="AC231" s="100"/>
      <c r="AD231" s="100"/>
      <c r="AE231" s="100"/>
      <c r="AF231" s="100"/>
      <c r="AG231" s="100"/>
      <c r="AH231" s="100"/>
      <c r="AI231" s="100"/>
      <c r="AJ231" s="100"/>
      <c r="AK231" s="100"/>
      <c r="AL231" s="100"/>
      <c r="AM231" s="100"/>
      <c r="AN231" s="100"/>
      <c r="AO231" s="100"/>
      <c r="AP231" s="100"/>
      <c r="AQ231" s="100"/>
      <c r="AR231" s="100"/>
      <c r="AS231" s="100"/>
      <c r="AT231" s="100"/>
      <c r="AU231" s="100"/>
      <c r="AV231" s="100"/>
      <c r="AW231" s="100"/>
      <c r="AX231" s="100"/>
      <c r="AY231" s="100"/>
      <c r="AZ231" s="100"/>
      <c r="BA231" s="100"/>
      <c r="BB231" s="100"/>
      <c r="BC231" s="100"/>
      <c r="BD231" s="100"/>
      <c r="BE231" s="100"/>
      <c r="BF231" s="100"/>
      <c r="BG231" s="59" t="s">
        <v>2</v>
      </c>
      <c r="BP231" s="96" t="str">
        <f t="shared" si="17"/>
        <v/>
      </c>
      <c r="BQ231" s="59" t="str">
        <f>IF(BP231="","",COUNTIF(特定市町村確認用!D:D,事業実施条件確認シート!BP232))</f>
        <v/>
      </c>
    </row>
    <row r="232" spans="2:69" x14ac:dyDescent="0.4">
      <c r="B232" s="97">
        <v>213</v>
      </c>
      <c r="C232" s="98"/>
      <c r="D232" s="98"/>
      <c r="E232" s="98"/>
      <c r="F232" s="98"/>
      <c r="G232" s="98"/>
      <c r="H232" s="98"/>
      <c r="I232" s="29" t="str">
        <f t="shared" si="16"/>
        <v/>
      </c>
      <c r="J232" s="99"/>
      <c r="K232" s="211"/>
      <c r="L232" s="212"/>
      <c r="M232" s="213"/>
      <c r="N232" s="98"/>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c r="AZ232" s="100"/>
      <c r="BA232" s="100"/>
      <c r="BB232" s="100"/>
      <c r="BC232" s="100"/>
      <c r="BD232" s="100"/>
      <c r="BE232" s="100"/>
      <c r="BF232" s="100"/>
      <c r="BG232" s="59" t="s">
        <v>2</v>
      </c>
      <c r="BP232" s="96" t="str">
        <f t="shared" si="17"/>
        <v/>
      </c>
      <c r="BQ232" s="59" t="str">
        <f>IF(BP232="","",COUNTIF(特定市町村確認用!D:D,事業実施条件確認シート!BP233))</f>
        <v/>
      </c>
    </row>
    <row r="233" spans="2:69" x14ac:dyDescent="0.4">
      <c r="B233" s="97">
        <v>214</v>
      </c>
      <c r="C233" s="98"/>
      <c r="D233" s="98"/>
      <c r="E233" s="98"/>
      <c r="F233" s="98"/>
      <c r="G233" s="98"/>
      <c r="H233" s="98"/>
      <c r="I233" s="29" t="str">
        <f t="shared" si="16"/>
        <v/>
      </c>
      <c r="J233" s="99"/>
      <c r="K233" s="211"/>
      <c r="L233" s="212"/>
      <c r="M233" s="213"/>
      <c r="N233" s="98"/>
      <c r="O233" s="100"/>
      <c r="P233" s="100"/>
      <c r="Q233" s="100"/>
      <c r="R233" s="100"/>
      <c r="S233" s="100"/>
      <c r="T233" s="100"/>
      <c r="U233" s="100"/>
      <c r="V233" s="100"/>
      <c r="W233" s="100"/>
      <c r="X233" s="100"/>
      <c r="Y233" s="100"/>
      <c r="Z233" s="100"/>
      <c r="AA233" s="100"/>
      <c r="AB233" s="100"/>
      <c r="AC233" s="100"/>
      <c r="AD233" s="100"/>
      <c r="AE233" s="100"/>
      <c r="AF233" s="100"/>
      <c r="AG233" s="100"/>
      <c r="AH233" s="100"/>
      <c r="AI233" s="100"/>
      <c r="AJ233" s="100"/>
      <c r="AK233" s="100"/>
      <c r="AL233" s="100"/>
      <c r="AM233" s="100"/>
      <c r="AN233" s="100"/>
      <c r="AO233" s="100"/>
      <c r="AP233" s="100"/>
      <c r="AQ233" s="100"/>
      <c r="AR233" s="100"/>
      <c r="AS233" s="100"/>
      <c r="AT233" s="100"/>
      <c r="AU233" s="100"/>
      <c r="AV233" s="100"/>
      <c r="AW233" s="100"/>
      <c r="AX233" s="100"/>
      <c r="AY233" s="100"/>
      <c r="AZ233" s="100"/>
      <c r="BA233" s="100"/>
      <c r="BB233" s="100"/>
      <c r="BC233" s="100"/>
      <c r="BD233" s="100"/>
      <c r="BE233" s="100"/>
      <c r="BF233" s="100"/>
      <c r="BG233" s="59" t="s">
        <v>2</v>
      </c>
      <c r="BP233" s="96" t="str">
        <f t="shared" si="17"/>
        <v/>
      </c>
      <c r="BQ233" s="59" t="str">
        <f>IF(BP233="","",COUNTIF(特定市町村確認用!D:D,事業実施条件確認シート!BP234))</f>
        <v/>
      </c>
    </row>
    <row r="234" spans="2:69" x14ac:dyDescent="0.4">
      <c r="B234" s="97">
        <v>215</v>
      </c>
      <c r="C234" s="98"/>
      <c r="D234" s="98"/>
      <c r="E234" s="98"/>
      <c r="F234" s="98"/>
      <c r="G234" s="98"/>
      <c r="H234" s="98"/>
      <c r="I234" s="29" t="str">
        <f t="shared" si="16"/>
        <v/>
      </c>
      <c r="J234" s="99"/>
      <c r="K234" s="211"/>
      <c r="L234" s="212"/>
      <c r="M234" s="213"/>
      <c r="N234" s="98"/>
      <c r="O234" s="100"/>
      <c r="P234" s="100"/>
      <c r="Q234" s="100"/>
      <c r="R234" s="100"/>
      <c r="S234" s="100"/>
      <c r="T234" s="100"/>
      <c r="U234" s="100"/>
      <c r="V234" s="100"/>
      <c r="W234" s="100"/>
      <c r="X234" s="100"/>
      <c r="Y234" s="100"/>
      <c r="Z234" s="100"/>
      <c r="AA234" s="100"/>
      <c r="AB234" s="100"/>
      <c r="AC234" s="100"/>
      <c r="AD234" s="100"/>
      <c r="AE234" s="100"/>
      <c r="AF234" s="100"/>
      <c r="AG234" s="100"/>
      <c r="AH234" s="100"/>
      <c r="AI234" s="100"/>
      <c r="AJ234" s="100"/>
      <c r="AK234" s="100"/>
      <c r="AL234" s="100"/>
      <c r="AM234" s="100"/>
      <c r="AN234" s="100"/>
      <c r="AO234" s="100"/>
      <c r="AP234" s="100"/>
      <c r="AQ234" s="100"/>
      <c r="AR234" s="100"/>
      <c r="AS234" s="100"/>
      <c r="AT234" s="100"/>
      <c r="AU234" s="100"/>
      <c r="AV234" s="100"/>
      <c r="AW234" s="100"/>
      <c r="AX234" s="100"/>
      <c r="AY234" s="100"/>
      <c r="AZ234" s="100"/>
      <c r="BA234" s="100"/>
      <c r="BB234" s="100"/>
      <c r="BC234" s="100"/>
      <c r="BD234" s="100"/>
      <c r="BE234" s="100"/>
      <c r="BF234" s="100"/>
      <c r="BG234" s="59" t="s">
        <v>2</v>
      </c>
      <c r="BP234" s="96" t="str">
        <f t="shared" si="17"/>
        <v/>
      </c>
      <c r="BQ234" s="59" t="str">
        <f>IF(BP234="","",COUNTIF(特定市町村確認用!D:D,事業実施条件確認シート!BP235))</f>
        <v/>
      </c>
    </row>
    <row r="235" spans="2:69" x14ac:dyDescent="0.4">
      <c r="B235" s="97">
        <v>216</v>
      </c>
      <c r="C235" s="98"/>
      <c r="D235" s="98"/>
      <c r="E235" s="98"/>
      <c r="F235" s="98"/>
      <c r="G235" s="98"/>
      <c r="H235" s="98"/>
      <c r="I235" s="29" t="str">
        <f t="shared" si="16"/>
        <v/>
      </c>
      <c r="J235" s="99"/>
      <c r="K235" s="211"/>
      <c r="L235" s="212"/>
      <c r="M235" s="213"/>
      <c r="N235" s="98"/>
      <c r="O235" s="100"/>
      <c r="P235" s="100"/>
      <c r="Q235" s="100"/>
      <c r="R235" s="100"/>
      <c r="S235" s="100"/>
      <c r="T235" s="100"/>
      <c r="U235" s="100"/>
      <c r="V235" s="100"/>
      <c r="W235" s="100"/>
      <c r="X235" s="100"/>
      <c r="Y235" s="100"/>
      <c r="Z235" s="100"/>
      <c r="AA235" s="100"/>
      <c r="AB235" s="100"/>
      <c r="AC235" s="100"/>
      <c r="AD235" s="100"/>
      <c r="AE235" s="100"/>
      <c r="AF235" s="100"/>
      <c r="AG235" s="100"/>
      <c r="AH235" s="100"/>
      <c r="AI235" s="100"/>
      <c r="AJ235" s="100"/>
      <c r="AK235" s="100"/>
      <c r="AL235" s="100"/>
      <c r="AM235" s="100"/>
      <c r="AN235" s="100"/>
      <c r="AO235" s="100"/>
      <c r="AP235" s="100"/>
      <c r="AQ235" s="100"/>
      <c r="AR235" s="100"/>
      <c r="AS235" s="100"/>
      <c r="AT235" s="100"/>
      <c r="AU235" s="100"/>
      <c r="AV235" s="100"/>
      <c r="AW235" s="100"/>
      <c r="AX235" s="100"/>
      <c r="AY235" s="100"/>
      <c r="AZ235" s="100"/>
      <c r="BA235" s="100"/>
      <c r="BB235" s="100"/>
      <c r="BC235" s="100"/>
      <c r="BD235" s="100"/>
      <c r="BE235" s="100"/>
      <c r="BF235" s="100"/>
      <c r="BG235" s="59" t="s">
        <v>2</v>
      </c>
      <c r="BP235" s="96" t="str">
        <f t="shared" si="17"/>
        <v/>
      </c>
      <c r="BQ235" s="59" t="str">
        <f>IF(BP235="","",COUNTIF(特定市町村確認用!D:D,事業実施条件確認シート!BP236))</f>
        <v/>
      </c>
    </row>
    <row r="236" spans="2:69" x14ac:dyDescent="0.4">
      <c r="B236" s="97">
        <v>217</v>
      </c>
      <c r="C236" s="98"/>
      <c r="D236" s="98"/>
      <c r="E236" s="98"/>
      <c r="F236" s="98"/>
      <c r="G236" s="98"/>
      <c r="H236" s="98"/>
      <c r="I236" s="29" t="str">
        <f t="shared" ref="I236:I267" si="18">IF(BJ236=1,"該当","")</f>
        <v/>
      </c>
      <c r="J236" s="99"/>
      <c r="K236" s="211"/>
      <c r="L236" s="212"/>
      <c r="M236" s="213"/>
      <c r="N236" s="98"/>
      <c r="O236" s="100"/>
      <c r="P236" s="100"/>
      <c r="Q236" s="100"/>
      <c r="R236" s="100"/>
      <c r="S236" s="100"/>
      <c r="T236" s="100"/>
      <c r="U236" s="100"/>
      <c r="V236" s="100"/>
      <c r="W236" s="100"/>
      <c r="X236" s="100"/>
      <c r="Y236" s="100"/>
      <c r="Z236" s="100"/>
      <c r="AA236" s="100"/>
      <c r="AB236" s="100"/>
      <c r="AC236" s="100"/>
      <c r="AD236" s="100"/>
      <c r="AE236" s="100"/>
      <c r="AF236" s="100"/>
      <c r="AG236" s="100"/>
      <c r="AH236" s="100"/>
      <c r="AI236" s="100"/>
      <c r="AJ236" s="100"/>
      <c r="AK236" s="100"/>
      <c r="AL236" s="100"/>
      <c r="AM236" s="100"/>
      <c r="AN236" s="100"/>
      <c r="AO236" s="100"/>
      <c r="AP236" s="100"/>
      <c r="AQ236" s="100"/>
      <c r="AR236" s="100"/>
      <c r="AS236" s="100"/>
      <c r="AT236" s="100"/>
      <c r="AU236" s="100"/>
      <c r="AV236" s="100"/>
      <c r="AW236" s="100"/>
      <c r="AX236" s="100"/>
      <c r="AY236" s="100"/>
      <c r="AZ236" s="100"/>
      <c r="BA236" s="100"/>
      <c r="BB236" s="100"/>
      <c r="BC236" s="100"/>
      <c r="BD236" s="100"/>
      <c r="BE236" s="100"/>
      <c r="BF236" s="100"/>
      <c r="BG236" s="59" t="s">
        <v>2</v>
      </c>
      <c r="BP236" s="96" t="str">
        <f t="shared" si="17"/>
        <v/>
      </c>
      <c r="BQ236" s="59" t="str">
        <f>IF(BP236="","",COUNTIF(特定市町村確認用!D:D,事業実施条件確認シート!BP237))</f>
        <v/>
      </c>
    </row>
    <row r="237" spans="2:69" x14ac:dyDescent="0.4">
      <c r="B237" s="97">
        <v>218</v>
      </c>
      <c r="C237" s="98"/>
      <c r="D237" s="98"/>
      <c r="E237" s="98"/>
      <c r="F237" s="98"/>
      <c r="G237" s="98"/>
      <c r="H237" s="98"/>
      <c r="I237" s="29" t="str">
        <f t="shared" si="18"/>
        <v/>
      </c>
      <c r="J237" s="99"/>
      <c r="K237" s="211"/>
      <c r="L237" s="212"/>
      <c r="M237" s="213"/>
      <c r="N237" s="98"/>
      <c r="O237" s="100"/>
      <c r="P237" s="100"/>
      <c r="Q237" s="100"/>
      <c r="R237" s="100"/>
      <c r="S237" s="100"/>
      <c r="T237" s="100"/>
      <c r="U237" s="100"/>
      <c r="V237" s="100"/>
      <c r="W237" s="100"/>
      <c r="X237" s="100"/>
      <c r="Y237" s="100"/>
      <c r="Z237" s="100"/>
      <c r="AA237" s="100"/>
      <c r="AB237" s="100"/>
      <c r="AC237" s="100"/>
      <c r="AD237" s="100"/>
      <c r="AE237" s="100"/>
      <c r="AF237" s="100"/>
      <c r="AG237" s="100"/>
      <c r="AH237" s="100"/>
      <c r="AI237" s="100"/>
      <c r="AJ237" s="100"/>
      <c r="AK237" s="100"/>
      <c r="AL237" s="100"/>
      <c r="AM237" s="100"/>
      <c r="AN237" s="100"/>
      <c r="AO237" s="100"/>
      <c r="AP237" s="100"/>
      <c r="AQ237" s="100"/>
      <c r="AR237" s="100"/>
      <c r="AS237" s="100"/>
      <c r="AT237" s="100"/>
      <c r="AU237" s="100"/>
      <c r="AV237" s="100"/>
      <c r="AW237" s="100"/>
      <c r="AX237" s="100"/>
      <c r="AY237" s="100"/>
      <c r="AZ237" s="100"/>
      <c r="BA237" s="100"/>
      <c r="BB237" s="100"/>
      <c r="BC237" s="100"/>
      <c r="BD237" s="100"/>
      <c r="BE237" s="100"/>
      <c r="BF237" s="100"/>
      <c r="BG237" s="59" t="s">
        <v>2</v>
      </c>
      <c r="BP237" s="96" t="str">
        <f t="shared" si="17"/>
        <v/>
      </c>
      <c r="BQ237" s="59" t="str">
        <f>IF(BP237="","",COUNTIF(特定市町村確認用!D:D,事業実施条件確認シート!BP238))</f>
        <v/>
      </c>
    </row>
    <row r="238" spans="2:69" x14ac:dyDescent="0.4">
      <c r="B238" s="97">
        <v>219</v>
      </c>
      <c r="C238" s="98"/>
      <c r="D238" s="98"/>
      <c r="E238" s="98"/>
      <c r="F238" s="98"/>
      <c r="G238" s="98"/>
      <c r="H238" s="98"/>
      <c r="I238" s="29" t="str">
        <f t="shared" si="18"/>
        <v/>
      </c>
      <c r="J238" s="99"/>
      <c r="K238" s="211"/>
      <c r="L238" s="212"/>
      <c r="M238" s="213"/>
      <c r="N238" s="98"/>
      <c r="O238" s="100"/>
      <c r="P238" s="100"/>
      <c r="Q238" s="100"/>
      <c r="R238" s="100"/>
      <c r="S238" s="100"/>
      <c r="T238" s="100"/>
      <c r="U238" s="100"/>
      <c r="V238" s="100"/>
      <c r="W238" s="100"/>
      <c r="X238" s="100"/>
      <c r="Y238" s="100"/>
      <c r="Z238" s="100"/>
      <c r="AA238" s="100"/>
      <c r="AB238" s="100"/>
      <c r="AC238" s="100"/>
      <c r="AD238" s="100"/>
      <c r="AE238" s="100"/>
      <c r="AF238" s="100"/>
      <c r="AG238" s="100"/>
      <c r="AH238" s="100"/>
      <c r="AI238" s="100"/>
      <c r="AJ238" s="100"/>
      <c r="AK238" s="100"/>
      <c r="AL238" s="100"/>
      <c r="AM238" s="100"/>
      <c r="AN238" s="100"/>
      <c r="AO238" s="100"/>
      <c r="AP238" s="100"/>
      <c r="AQ238" s="100"/>
      <c r="AR238" s="100"/>
      <c r="AS238" s="100"/>
      <c r="AT238" s="100"/>
      <c r="AU238" s="100"/>
      <c r="AV238" s="100"/>
      <c r="AW238" s="100"/>
      <c r="AX238" s="100"/>
      <c r="AY238" s="100"/>
      <c r="AZ238" s="100"/>
      <c r="BA238" s="100"/>
      <c r="BB238" s="100"/>
      <c r="BC238" s="100"/>
      <c r="BD238" s="100"/>
      <c r="BE238" s="100"/>
      <c r="BF238" s="100"/>
      <c r="BG238" s="59" t="s">
        <v>2</v>
      </c>
      <c r="BP238" s="96" t="str">
        <f t="shared" si="17"/>
        <v/>
      </c>
      <c r="BQ238" s="59" t="str">
        <f>IF(BP238="","",COUNTIF(特定市町村確認用!D:D,事業実施条件確認シート!BP239))</f>
        <v/>
      </c>
    </row>
    <row r="239" spans="2:69" x14ac:dyDescent="0.4">
      <c r="B239" s="97">
        <v>220</v>
      </c>
      <c r="C239" s="98"/>
      <c r="D239" s="98"/>
      <c r="E239" s="98"/>
      <c r="F239" s="98"/>
      <c r="G239" s="98"/>
      <c r="H239" s="98"/>
      <c r="I239" s="29" t="str">
        <f t="shared" si="18"/>
        <v/>
      </c>
      <c r="J239" s="99"/>
      <c r="K239" s="211"/>
      <c r="L239" s="212"/>
      <c r="M239" s="213"/>
      <c r="N239" s="98"/>
      <c r="O239" s="100"/>
      <c r="P239" s="100"/>
      <c r="Q239" s="100"/>
      <c r="R239" s="100"/>
      <c r="S239" s="100"/>
      <c r="T239" s="100"/>
      <c r="U239" s="100"/>
      <c r="V239" s="100"/>
      <c r="W239" s="100"/>
      <c r="X239" s="100"/>
      <c r="Y239" s="100"/>
      <c r="Z239" s="100"/>
      <c r="AA239" s="100"/>
      <c r="AB239" s="100"/>
      <c r="AC239" s="100"/>
      <c r="AD239" s="100"/>
      <c r="AE239" s="100"/>
      <c r="AF239" s="100"/>
      <c r="AG239" s="100"/>
      <c r="AH239" s="100"/>
      <c r="AI239" s="100"/>
      <c r="AJ239" s="100"/>
      <c r="AK239" s="100"/>
      <c r="AL239" s="100"/>
      <c r="AM239" s="100"/>
      <c r="AN239" s="100"/>
      <c r="AO239" s="100"/>
      <c r="AP239" s="100"/>
      <c r="AQ239" s="100"/>
      <c r="AR239" s="100"/>
      <c r="AS239" s="100"/>
      <c r="AT239" s="100"/>
      <c r="AU239" s="100"/>
      <c r="AV239" s="100"/>
      <c r="AW239" s="100"/>
      <c r="AX239" s="100"/>
      <c r="AY239" s="100"/>
      <c r="AZ239" s="100"/>
      <c r="BA239" s="100"/>
      <c r="BB239" s="100"/>
      <c r="BC239" s="100"/>
      <c r="BD239" s="100"/>
      <c r="BE239" s="100"/>
      <c r="BF239" s="100"/>
      <c r="BG239" s="59" t="s">
        <v>2</v>
      </c>
      <c r="BP239" s="96" t="str">
        <f t="shared" si="17"/>
        <v/>
      </c>
      <c r="BQ239" s="59" t="str">
        <f>IF(BP239="","",COUNTIF(特定市町村確認用!D:D,事業実施条件確認シート!BP240))</f>
        <v/>
      </c>
    </row>
    <row r="240" spans="2:69" x14ac:dyDescent="0.4">
      <c r="B240" s="97">
        <v>221</v>
      </c>
      <c r="C240" s="98"/>
      <c r="D240" s="98"/>
      <c r="E240" s="98"/>
      <c r="F240" s="98"/>
      <c r="G240" s="98"/>
      <c r="H240" s="98"/>
      <c r="I240" s="29" t="str">
        <f t="shared" si="18"/>
        <v/>
      </c>
      <c r="J240" s="99"/>
      <c r="K240" s="211"/>
      <c r="L240" s="212"/>
      <c r="M240" s="213"/>
      <c r="N240" s="98"/>
      <c r="O240" s="100"/>
      <c r="P240" s="100"/>
      <c r="Q240" s="100"/>
      <c r="R240" s="100"/>
      <c r="S240" s="100"/>
      <c r="T240" s="100"/>
      <c r="U240" s="100"/>
      <c r="V240" s="100"/>
      <c r="W240" s="100"/>
      <c r="X240" s="100"/>
      <c r="Y240" s="100"/>
      <c r="Z240" s="100"/>
      <c r="AA240" s="100"/>
      <c r="AB240" s="100"/>
      <c r="AC240" s="100"/>
      <c r="AD240" s="100"/>
      <c r="AE240" s="100"/>
      <c r="AF240" s="100"/>
      <c r="AG240" s="100"/>
      <c r="AH240" s="100"/>
      <c r="AI240" s="100"/>
      <c r="AJ240" s="100"/>
      <c r="AK240" s="100"/>
      <c r="AL240" s="100"/>
      <c r="AM240" s="100"/>
      <c r="AN240" s="100"/>
      <c r="AO240" s="100"/>
      <c r="AP240" s="100"/>
      <c r="AQ240" s="100"/>
      <c r="AR240" s="100"/>
      <c r="AS240" s="100"/>
      <c r="AT240" s="100"/>
      <c r="AU240" s="100"/>
      <c r="AV240" s="100"/>
      <c r="AW240" s="100"/>
      <c r="AX240" s="100"/>
      <c r="AY240" s="100"/>
      <c r="AZ240" s="100"/>
      <c r="BA240" s="100"/>
      <c r="BB240" s="100"/>
      <c r="BC240" s="100"/>
      <c r="BD240" s="100"/>
      <c r="BE240" s="100"/>
      <c r="BF240" s="100"/>
      <c r="BG240" s="59" t="s">
        <v>2</v>
      </c>
      <c r="BP240" s="96" t="str">
        <f t="shared" si="17"/>
        <v/>
      </c>
      <c r="BQ240" s="59" t="str">
        <f>IF(BP240="","",COUNTIF(特定市町村確認用!D:D,事業実施条件確認シート!BP241))</f>
        <v/>
      </c>
    </row>
    <row r="241" spans="2:69" x14ac:dyDescent="0.4">
      <c r="B241" s="97">
        <v>222</v>
      </c>
      <c r="C241" s="98"/>
      <c r="D241" s="98"/>
      <c r="E241" s="98"/>
      <c r="F241" s="98"/>
      <c r="G241" s="98"/>
      <c r="H241" s="98"/>
      <c r="I241" s="29" t="str">
        <f t="shared" si="18"/>
        <v/>
      </c>
      <c r="J241" s="99"/>
      <c r="K241" s="211"/>
      <c r="L241" s="212"/>
      <c r="M241" s="213"/>
      <c r="N241" s="98"/>
      <c r="O241" s="100"/>
      <c r="P241" s="100"/>
      <c r="Q241" s="100"/>
      <c r="R241" s="100"/>
      <c r="S241" s="100"/>
      <c r="T241" s="100"/>
      <c r="U241" s="100"/>
      <c r="V241" s="100"/>
      <c r="W241" s="100"/>
      <c r="X241" s="100"/>
      <c r="Y241" s="100"/>
      <c r="Z241" s="100"/>
      <c r="AA241" s="100"/>
      <c r="AB241" s="100"/>
      <c r="AC241" s="100"/>
      <c r="AD241" s="100"/>
      <c r="AE241" s="100"/>
      <c r="AF241" s="100"/>
      <c r="AG241" s="100"/>
      <c r="AH241" s="100"/>
      <c r="AI241" s="100"/>
      <c r="AJ241" s="100"/>
      <c r="AK241" s="100"/>
      <c r="AL241" s="100"/>
      <c r="AM241" s="100"/>
      <c r="AN241" s="100"/>
      <c r="AO241" s="100"/>
      <c r="AP241" s="100"/>
      <c r="AQ241" s="100"/>
      <c r="AR241" s="100"/>
      <c r="AS241" s="100"/>
      <c r="AT241" s="100"/>
      <c r="AU241" s="100"/>
      <c r="AV241" s="100"/>
      <c r="AW241" s="100"/>
      <c r="AX241" s="100"/>
      <c r="AY241" s="100"/>
      <c r="AZ241" s="100"/>
      <c r="BA241" s="100"/>
      <c r="BB241" s="100"/>
      <c r="BC241" s="100"/>
      <c r="BD241" s="100"/>
      <c r="BE241" s="100"/>
      <c r="BF241" s="100"/>
      <c r="BG241" s="59" t="s">
        <v>2</v>
      </c>
      <c r="BP241" s="96" t="str">
        <f t="shared" si="17"/>
        <v/>
      </c>
      <c r="BQ241" s="59" t="str">
        <f>IF(BP241="","",COUNTIF(特定市町村確認用!D:D,事業実施条件確認シート!BP242))</f>
        <v/>
      </c>
    </row>
    <row r="242" spans="2:69" x14ac:dyDescent="0.4">
      <c r="B242" s="97">
        <v>223</v>
      </c>
      <c r="C242" s="98"/>
      <c r="D242" s="98"/>
      <c r="E242" s="98"/>
      <c r="F242" s="98"/>
      <c r="G242" s="98"/>
      <c r="H242" s="98"/>
      <c r="I242" s="29" t="str">
        <f t="shared" si="18"/>
        <v/>
      </c>
      <c r="J242" s="99"/>
      <c r="K242" s="211"/>
      <c r="L242" s="212"/>
      <c r="M242" s="213"/>
      <c r="N242" s="98"/>
      <c r="O242" s="100"/>
      <c r="P242" s="100"/>
      <c r="Q242" s="100"/>
      <c r="R242" s="100"/>
      <c r="S242" s="100"/>
      <c r="T242" s="100"/>
      <c r="U242" s="100"/>
      <c r="V242" s="100"/>
      <c r="W242" s="100"/>
      <c r="X242" s="100"/>
      <c r="Y242" s="100"/>
      <c r="Z242" s="100"/>
      <c r="AA242" s="100"/>
      <c r="AB242" s="100"/>
      <c r="AC242" s="100"/>
      <c r="AD242" s="100"/>
      <c r="AE242" s="100"/>
      <c r="AF242" s="100"/>
      <c r="AG242" s="100"/>
      <c r="AH242" s="100"/>
      <c r="AI242" s="100"/>
      <c r="AJ242" s="100"/>
      <c r="AK242" s="100"/>
      <c r="AL242" s="100"/>
      <c r="AM242" s="100"/>
      <c r="AN242" s="100"/>
      <c r="AO242" s="100"/>
      <c r="AP242" s="100"/>
      <c r="AQ242" s="100"/>
      <c r="AR242" s="100"/>
      <c r="AS242" s="100"/>
      <c r="AT242" s="100"/>
      <c r="AU242" s="100"/>
      <c r="AV242" s="100"/>
      <c r="AW242" s="100"/>
      <c r="AX242" s="100"/>
      <c r="AY242" s="100"/>
      <c r="AZ242" s="100"/>
      <c r="BA242" s="100"/>
      <c r="BB242" s="100"/>
      <c r="BC242" s="100"/>
      <c r="BD242" s="100"/>
      <c r="BE242" s="100"/>
      <c r="BF242" s="100"/>
      <c r="BG242" s="59" t="s">
        <v>2</v>
      </c>
      <c r="BP242" s="96" t="str">
        <f t="shared" si="17"/>
        <v/>
      </c>
      <c r="BQ242" s="59" t="str">
        <f>IF(BP242="","",COUNTIF(特定市町村確認用!D:D,事業実施条件確認シート!BP243))</f>
        <v/>
      </c>
    </row>
    <row r="243" spans="2:69" x14ac:dyDescent="0.4">
      <c r="B243" s="97">
        <v>224</v>
      </c>
      <c r="C243" s="98"/>
      <c r="D243" s="98"/>
      <c r="E243" s="98"/>
      <c r="F243" s="98"/>
      <c r="G243" s="98"/>
      <c r="H243" s="98"/>
      <c r="I243" s="29" t="str">
        <f t="shared" si="18"/>
        <v/>
      </c>
      <c r="J243" s="99"/>
      <c r="K243" s="211"/>
      <c r="L243" s="212"/>
      <c r="M243" s="213"/>
      <c r="N243" s="98"/>
      <c r="O243" s="100"/>
      <c r="P243" s="100"/>
      <c r="Q243" s="100"/>
      <c r="R243" s="100"/>
      <c r="S243" s="100"/>
      <c r="T243" s="100"/>
      <c r="U243" s="100"/>
      <c r="V243" s="100"/>
      <c r="W243" s="100"/>
      <c r="X243" s="100"/>
      <c r="Y243" s="100"/>
      <c r="Z243" s="100"/>
      <c r="AA243" s="100"/>
      <c r="AB243" s="100"/>
      <c r="AC243" s="100"/>
      <c r="AD243" s="100"/>
      <c r="AE243" s="100"/>
      <c r="AF243" s="100"/>
      <c r="AG243" s="100"/>
      <c r="AH243" s="100"/>
      <c r="AI243" s="100"/>
      <c r="AJ243" s="100"/>
      <c r="AK243" s="100"/>
      <c r="AL243" s="100"/>
      <c r="AM243" s="100"/>
      <c r="AN243" s="100"/>
      <c r="AO243" s="100"/>
      <c r="AP243" s="100"/>
      <c r="AQ243" s="100"/>
      <c r="AR243" s="100"/>
      <c r="AS243" s="100"/>
      <c r="AT243" s="100"/>
      <c r="AU243" s="100"/>
      <c r="AV243" s="100"/>
      <c r="AW243" s="100"/>
      <c r="AX243" s="100"/>
      <c r="AY243" s="100"/>
      <c r="AZ243" s="100"/>
      <c r="BA243" s="100"/>
      <c r="BB243" s="100"/>
      <c r="BC243" s="100"/>
      <c r="BD243" s="100"/>
      <c r="BE243" s="100"/>
      <c r="BF243" s="100"/>
      <c r="BG243" s="59" t="s">
        <v>2</v>
      </c>
      <c r="BP243" s="96" t="str">
        <f t="shared" si="17"/>
        <v/>
      </c>
      <c r="BQ243" s="59" t="str">
        <f>IF(BP243="","",COUNTIF(特定市町村確認用!D:D,事業実施条件確認シート!BP244))</f>
        <v/>
      </c>
    </row>
    <row r="244" spans="2:69" x14ac:dyDescent="0.4">
      <c r="B244" s="97">
        <v>225</v>
      </c>
      <c r="C244" s="98"/>
      <c r="D244" s="98"/>
      <c r="E244" s="98"/>
      <c r="F244" s="98"/>
      <c r="G244" s="98"/>
      <c r="H244" s="98"/>
      <c r="I244" s="29" t="str">
        <f t="shared" si="18"/>
        <v/>
      </c>
      <c r="J244" s="99"/>
      <c r="K244" s="211"/>
      <c r="L244" s="212"/>
      <c r="M244" s="213"/>
      <c r="N244" s="98"/>
      <c r="O244" s="100"/>
      <c r="P244" s="100"/>
      <c r="Q244" s="100"/>
      <c r="R244" s="100"/>
      <c r="S244" s="100"/>
      <c r="T244" s="100"/>
      <c r="U244" s="100"/>
      <c r="V244" s="100"/>
      <c r="W244" s="100"/>
      <c r="X244" s="100"/>
      <c r="Y244" s="100"/>
      <c r="Z244" s="100"/>
      <c r="AA244" s="100"/>
      <c r="AB244" s="100"/>
      <c r="AC244" s="100"/>
      <c r="AD244" s="100"/>
      <c r="AE244" s="100"/>
      <c r="AF244" s="100"/>
      <c r="AG244" s="100"/>
      <c r="AH244" s="100"/>
      <c r="AI244" s="100"/>
      <c r="AJ244" s="100"/>
      <c r="AK244" s="100"/>
      <c r="AL244" s="100"/>
      <c r="AM244" s="100"/>
      <c r="AN244" s="100"/>
      <c r="AO244" s="100"/>
      <c r="AP244" s="100"/>
      <c r="AQ244" s="100"/>
      <c r="AR244" s="100"/>
      <c r="AS244" s="100"/>
      <c r="AT244" s="100"/>
      <c r="AU244" s="100"/>
      <c r="AV244" s="100"/>
      <c r="AW244" s="100"/>
      <c r="AX244" s="100"/>
      <c r="AY244" s="100"/>
      <c r="AZ244" s="100"/>
      <c r="BA244" s="100"/>
      <c r="BB244" s="100"/>
      <c r="BC244" s="100"/>
      <c r="BD244" s="100"/>
      <c r="BE244" s="100"/>
      <c r="BF244" s="100"/>
      <c r="BG244" s="59" t="s">
        <v>2</v>
      </c>
      <c r="BP244" s="96" t="str">
        <f t="shared" si="17"/>
        <v/>
      </c>
      <c r="BQ244" s="59" t="str">
        <f>IF(BP244="","",COUNTIF(特定市町村確認用!D:D,事業実施条件確認シート!BP245))</f>
        <v/>
      </c>
    </row>
    <row r="245" spans="2:69" x14ac:dyDescent="0.4">
      <c r="B245" s="97">
        <v>226</v>
      </c>
      <c r="C245" s="98"/>
      <c r="D245" s="98"/>
      <c r="E245" s="98"/>
      <c r="F245" s="98"/>
      <c r="G245" s="98"/>
      <c r="H245" s="98"/>
      <c r="I245" s="29" t="str">
        <f t="shared" si="18"/>
        <v/>
      </c>
      <c r="J245" s="99"/>
      <c r="K245" s="211"/>
      <c r="L245" s="212"/>
      <c r="M245" s="213"/>
      <c r="N245" s="98"/>
      <c r="O245" s="100"/>
      <c r="P245" s="100"/>
      <c r="Q245" s="100"/>
      <c r="R245" s="100"/>
      <c r="S245" s="100"/>
      <c r="T245" s="100"/>
      <c r="U245" s="100"/>
      <c r="V245" s="100"/>
      <c r="W245" s="100"/>
      <c r="X245" s="100"/>
      <c r="Y245" s="100"/>
      <c r="Z245" s="100"/>
      <c r="AA245" s="100"/>
      <c r="AB245" s="100"/>
      <c r="AC245" s="100"/>
      <c r="AD245" s="100"/>
      <c r="AE245" s="100"/>
      <c r="AF245" s="100"/>
      <c r="AG245" s="100"/>
      <c r="AH245" s="100"/>
      <c r="AI245" s="100"/>
      <c r="AJ245" s="100"/>
      <c r="AK245" s="100"/>
      <c r="AL245" s="100"/>
      <c r="AM245" s="100"/>
      <c r="AN245" s="100"/>
      <c r="AO245" s="100"/>
      <c r="AP245" s="100"/>
      <c r="AQ245" s="100"/>
      <c r="AR245" s="100"/>
      <c r="AS245" s="100"/>
      <c r="AT245" s="100"/>
      <c r="AU245" s="100"/>
      <c r="AV245" s="100"/>
      <c r="AW245" s="100"/>
      <c r="AX245" s="100"/>
      <c r="AY245" s="100"/>
      <c r="AZ245" s="100"/>
      <c r="BA245" s="100"/>
      <c r="BB245" s="100"/>
      <c r="BC245" s="100"/>
      <c r="BD245" s="100"/>
      <c r="BE245" s="100"/>
      <c r="BF245" s="100"/>
      <c r="BG245" s="59" t="s">
        <v>2</v>
      </c>
      <c r="BP245" s="96" t="str">
        <f t="shared" si="17"/>
        <v/>
      </c>
      <c r="BQ245" s="59" t="str">
        <f>IF(BP245="","",COUNTIF(特定市町村確認用!D:D,事業実施条件確認シート!BP246))</f>
        <v/>
      </c>
    </row>
    <row r="246" spans="2:69" x14ac:dyDescent="0.4">
      <c r="B246" s="97">
        <v>227</v>
      </c>
      <c r="C246" s="98"/>
      <c r="D246" s="98"/>
      <c r="E246" s="98"/>
      <c r="F246" s="98"/>
      <c r="G246" s="98"/>
      <c r="H246" s="98"/>
      <c r="I246" s="29" t="str">
        <f t="shared" si="18"/>
        <v/>
      </c>
      <c r="J246" s="99"/>
      <c r="K246" s="211"/>
      <c r="L246" s="212"/>
      <c r="M246" s="213"/>
      <c r="N246" s="98"/>
      <c r="O246" s="100"/>
      <c r="P246" s="100"/>
      <c r="Q246" s="100"/>
      <c r="R246" s="100"/>
      <c r="S246" s="100"/>
      <c r="T246" s="100"/>
      <c r="U246" s="100"/>
      <c r="V246" s="100"/>
      <c r="W246" s="100"/>
      <c r="X246" s="100"/>
      <c r="Y246" s="100"/>
      <c r="Z246" s="100"/>
      <c r="AA246" s="100"/>
      <c r="AB246" s="100"/>
      <c r="AC246" s="100"/>
      <c r="AD246" s="100"/>
      <c r="AE246" s="100"/>
      <c r="AF246" s="100"/>
      <c r="AG246" s="100"/>
      <c r="AH246" s="100"/>
      <c r="AI246" s="100"/>
      <c r="AJ246" s="100"/>
      <c r="AK246" s="100"/>
      <c r="AL246" s="100"/>
      <c r="AM246" s="100"/>
      <c r="AN246" s="100"/>
      <c r="AO246" s="100"/>
      <c r="AP246" s="100"/>
      <c r="AQ246" s="100"/>
      <c r="AR246" s="100"/>
      <c r="AS246" s="100"/>
      <c r="AT246" s="100"/>
      <c r="AU246" s="100"/>
      <c r="AV246" s="100"/>
      <c r="AW246" s="100"/>
      <c r="AX246" s="100"/>
      <c r="AY246" s="100"/>
      <c r="AZ246" s="100"/>
      <c r="BA246" s="100"/>
      <c r="BB246" s="100"/>
      <c r="BC246" s="100"/>
      <c r="BD246" s="100"/>
      <c r="BE246" s="100"/>
      <c r="BF246" s="100"/>
      <c r="BG246" s="59" t="s">
        <v>2</v>
      </c>
      <c r="BP246" s="96" t="str">
        <f t="shared" si="17"/>
        <v/>
      </c>
      <c r="BQ246" s="59" t="str">
        <f>IF(BP246="","",COUNTIF(特定市町村確認用!D:D,事業実施条件確認シート!BP247))</f>
        <v/>
      </c>
    </row>
    <row r="247" spans="2:69" x14ac:dyDescent="0.4">
      <c r="B247" s="97">
        <v>228</v>
      </c>
      <c r="C247" s="98"/>
      <c r="D247" s="98"/>
      <c r="E247" s="98"/>
      <c r="F247" s="98"/>
      <c r="G247" s="98"/>
      <c r="H247" s="98"/>
      <c r="I247" s="29" t="str">
        <f t="shared" si="18"/>
        <v/>
      </c>
      <c r="J247" s="99"/>
      <c r="K247" s="211"/>
      <c r="L247" s="212"/>
      <c r="M247" s="213"/>
      <c r="N247" s="98"/>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c r="AM247" s="100"/>
      <c r="AN247" s="100"/>
      <c r="AO247" s="100"/>
      <c r="AP247" s="100"/>
      <c r="AQ247" s="100"/>
      <c r="AR247" s="100"/>
      <c r="AS247" s="100"/>
      <c r="AT247" s="100"/>
      <c r="AU247" s="100"/>
      <c r="AV247" s="100"/>
      <c r="AW247" s="100"/>
      <c r="AX247" s="100"/>
      <c r="AY247" s="100"/>
      <c r="AZ247" s="100"/>
      <c r="BA247" s="100"/>
      <c r="BB247" s="100"/>
      <c r="BC247" s="100"/>
      <c r="BD247" s="100"/>
      <c r="BE247" s="100"/>
      <c r="BF247" s="100"/>
      <c r="BG247" s="59" t="s">
        <v>2</v>
      </c>
      <c r="BP247" s="96" t="str">
        <f t="shared" si="17"/>
        <v/>
      </c>
      <c r="BQ247" s="59" t="str">
        <f>IF(BP247="","",COUNTIF(特定市町村確認用!D:D,事業実施条件確認シート!BP248))</f>
        <v/>
      </c>
    </row>
    <row r="248" spans="2:69" x14ac:dyDescent="0.4">
      <c r="B248" s="97">
        <v>229</v>
      </c>
      <c r="C248" s="98"/>
      <c r="D248" s="98"/>
      <c r="E248" s="98"/>
      <c r="F248" s="98"/>
      <c r="G248" s="98"/>
      <c r="H248" s="98"/>
      <c r="I248" s="29" t="str">
        <f t="shared" si="18"/>
        <v/>
      </c>
      <c r="J248" s="99"/>
      <c r="K248" s="211"/>
      <c r="L248" s="212"/>
      <c r="M248" s="213"/>
      <c r="N248" s="98"/>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0"/>
      <c r="AY248" s="100"/>
      <c r="AZ248" s="100"/>
      <c r="BA248" s="100"/>
      <c r="BB248" s="100"/>
      <c r="BC248" s="100"/>
      <c r="BD248" s="100"/>
      <c r="BE248" s="100"/>
      <c r="BF248" s="100"/>
      <c r="BG248" s="59" t="s">
        <v>2</v>
      </c>
      <c r="BP248" s="96" t="str">
        <f t="shared" si="17"/>
        <v/>
      </c>
      <c r="BQ248" s="59" t="str">
        <f>IF(BP248="","",COUNTIF(特定市町村確認用!D:D,事業実施条件確認シート!BP249))</f>
        <v/>
      </c>
    </row>
    <row r="249" spans="2:69" x14ac:dyDescent="0.4">
      <c r="B249" s="97">
        <v>230</v>
      </c>
      <c r="C249" s="98"/>
      <c r="D249" s="98"/>
      <c r="E249" s="98"/>
      <c r="F249" s="98"/>
      <c r="G249" s="98"/>
      <c r="H249" s="98"/>
      <c r="I249" s="29" t="str">
        <f t="shared" si="18"/>
        <v/>
      </c>
      <c r="J249" s="99"/>
      <c r="K249" s="211"/>
      <c r="L249" s="212"/>
      <c r="M249" s="213"/>
      <c r="N249" s="98"/>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00"/>
      <c r="AY249" s="100"/>
      <c r="AZ249" s="100"/>
      <c r="BA249" s="100"/>
      <c r="BB249" s="100"/>
      <c r="BC249" s="100"/>
      <c r="BD249" s="100"/>
      <c r="BE249" s="100"/>
      <c r="BF249" s="100"/>
      <c r="BG249" s="59" t="s">
        <v>2</v>
      </c>
      <c r="BP249" s="96" t="str">
        <f t="shared" si="17"/>
        <v/>
      </c>
      <c r="BQ249" s="59" t="str">
        <f>IF(BP249="","",COUNTIF(特定市町村確認用!D:D,事業実施条件確認シート!BP250))</f>
        <v/>
      </c>
    </row>
    <row r="250" spans="2:69" x14ac:dyDescent="0.4">
      <c r="B250" s="97">
        <v>231</v>
      </c>
      <c r="C250" s="98"/>
      <c r="D250" s="98"/>
      <c r="E250" s="98"/>
      <c r="F250" s="98"/>
      <c r="G250" s="98"/>
      <c r="H250" s="98"/>
      <c r="I250" s="29" t="str">
        <f t="shared" si="18"/>
        <v/>
      </c>
      <c r="J250" s="99"/>
      <c r="K250" s="211"/>
      <c r="L250" s="212"/>
      <c r="M250" s="213"/>
      <c r="N250" s="98"/>
      <c r="O250" s="100"/>
      <c r="P250" s="100"/>
      <c r="Q250" s="100"/>
      <c r="R250" s="100"/>
      <c r="S250" s="100"/>
      <c r="T250" s="100"/>
      <c r="U250" s="100"/>
      <c r="V250" s="100"/>
      <c r="W250" s="100"/>
      <c r="X250" s="100"/>
      <c r="Y250" s="100"/>
      <c r="Z250" s="100"/>
      <c r="AA250" s="100"/>
      <c r="AB250" s="100"/>
      <c r="AC250" s="100"/>
      <c r="AD250" s="100"/>
      <c r="AE250" s="100"/>
      <c r="AF250" s="100"/>
      <c r="AG250" s="100"/>
      <c r="AH250" s="100"/>
      <c r="AI250" s="100"/>
      <c r="AJ250" s="100"/>
      <c r="AK250" s="100"/>
      <c r="AL250" s="100"/>
      <c r="AM250" s="100"/>
      <c r="AN250" s="100"/>
      <c r="AO250" s="100"/>
      <c r="AP250" s="100"/>
      <c r="AQ250" s="100"/>
      <c r="AR250" s="100"/>
      <c r="AS250" s="100"/>
      <c r="AT250" s="100"/>
      <c r="AU250" s="100"/>
      <c r="AV250" s="100"/>
      <c r="AW250" s="100"/>
      <c r="AX250" s="100"/>
      <c r="AY250" s="100"/>
      <c r="AZ250" s="100"/>
      <c r="BA250" s="100"/>
      <c r="BB250" s="100"/>
      <c r="BC250" s="100"/>
      <c r="BD250" s="100"/>
      <c r="BE250" s="100"/>
      <c r="BF250" s="100"/>
      <c r="BG250" s="59" t="s">
        <v>2</v>
      </c>
      <c r="BP250" s="96" t="str">
        <f t="shared" si="17"/>
        <v/>
      </c>
      <c r="BQ250" s="59" t="str">
        <f>IF(BP250="","",COUNTIF(特定市町村確認用!D:D,事業実施条件確認シート!BP251))</f>
        <v/>
      </c>
    </row>
    <row r="251" spans="2:69" x14ac:dyDescent="0.4">
      <c r="B251" s="97">
        <v>232</v>
      </c>
      <c r="C251" s="98"/>
      <c r="D251" s="98"/>
      <c r="E251" s="98"/>
      <c r="F251" s="98"/>
      <c r="G251" s="98"/>
      <c r="H251" s="98"/>
      <c r="I251" s="29" t="str">
        <f t="shared" si="18"/>
        <v/>
      </c>
      <c r="J251" s="99"/>
      <c r="K251" s="211"/>
      <c r="L251" s="212"/>
      <c r="M251" s="213"/>
      <c r="N251" s="98"/>
      <c r="O251" s="100"/>
      <c r="P251" s="100"/>
      <c r="Q251" s="100"/>
      <c r="R251" s="100"/>
      <c r="S251" s="100"/>
      <c r="T251" s="100"/>
      <c r="U251" s="100"/>
      <c r="V251" s="100"/>
      <c r="W251" s="100"/>
      <c r="X251" s="100"/>
      <c r="Y251" s="100"/>
      <c r="Z251" s="100"/>
      <c r="AA251" s="100"/>
      <c r="AB251" s="100"/>
      <c r="AC251" s="100"/>
      <c r="AD251" s="100"/>
      <c r="AE251" s="100"/>
      <c r="AF251" s="100"/>
      <c r="AG251" s="100"/>
      <c r="AH251" s="100"/>
      <c r="AI251" s="100"/>
      <c r="AJ251" s="100"/>
      <c r="AK251" s="100"/>
      <c r="AL251" s="100"/>
      <c r="AM251" s="100"/>
      <c r="AN251" s="100"/>
      <c r="AO251" s="100"/>
      <c r="AP251" s="100"/>
      <c r="AQ251" s="100"/>
      <c r="AR251" s="100"/>
      <c r="AS251" s="100"/>
      <c r="AT251" s="100"/>
      <c r="AU251" s="100"/>
      <c r="AV251" s="100"/>
      <c r="AW251" s="100"/>
      <c r="AX251" s="100"/>
      <c r="AY251" s="100"/>
      <c r="AZ251" s="100"/>
      <c r="BA251" s="100"/>
      <c r="BB251" s="100"/>
      <c r="BC251" s="100"/>
      <c r="BD251" s="100"/>
      <c r="BE251" s="100"/>
      <c r="BF251" s="100"/>
      <c r="BG251" s="59" t="s">
        <v>2</v>
      </c>
      <c r="BP251" s="96" t="str">
        <f t="shared" si="17"/>
        <v/>
      </c>
      <c r="BQ251" s="59" t="str">
        <f>IF(BP251="","",COUNTIF(特定市町村確認用!D:D,事業実施条件確認シート!BP252))</f>
        <v/>
      </c>
    </row>
    <row r="252" spans="2:69" x14ac:dyDescent="0.4">
      <c r="B252" s="97">
        <v>233</v>
      </c>
      <c r="C252" s="98"/>
      <c r="D252" s="98"/>
      <c r="E252" s="98"/>
      <c r="F252" s="98"/>
      <c r="G252" s="98"/>
      <c r="H252" s="98"/>
      <c r="I252" s="29" t="str">
        <f t="shared" si="18"/>
        <v/>
      </c>
      <c r="J252" s="99"/>
      <c r="K252" s="211"/>
      <c r="L252" s="212"/>
      <c r="M252" s="213"/>
      <c r="N252" s="98"/>
      <c r="O252" s="100"/>
      <c r="P252" s="100"/>
      <c r="Q252" s="100"/>
      <c r="R252" s="100"/>
      <c r="S252" s="100"/>
      <c r="T252" s="100"/>
      <c r="U252" s="100"/>
      <c r="V252" s="100"/>
      <c r="W252" s="100"/>
      <c r="X252" s="100"/>
      <c r="Y252" s="100"/>
      <c r="Z252" s="100"/>
      <c r="AA252" s="100"/>
      <c r="AB252" s="100"/>
      <c r="AC252" s="100"/>
      <c r="AD252" s="100"/>
      <c r="AE252" s="100"/>
      <c r="AF252" s="100"/>
      <c r="AG252" s="100"/>
      <c r="AH252" s="100"/>
      <c r="AI252" s="100"/>
      <c r="AJ252" s="100"/>
      <c r="AK252" s="100"/>
      <c r="AL252" s="100"/>
      <c r="AM252" s="100"/>
      <c r="AN252" s="100"/>
      <c r="AO252" s="100"/>
      <c r="AP252" s="100"/>
      <c r="AQ252" s="100"/>
      <c r="AR252" s="100"/>
      <c r="AS252" s="100"/>
      <c r="AT252" s="100"/>
      <c r="AU252" s="100"/>
      <c r="AV252" s="100"/>
      <c r="AW252" s="100"/>
      <c r="AX252" s="100"/>
      <c r="AY252" s="100"/>
      <c r="AZ252" s="100"/>
      <c r="BA252" s="100"/>
      <c r="BB252" s="100"/>
      <c r="BC252" s="100"/>
      <c r="BD252" s="100"/>
      <c r="BE252" s="100"/>
      <c r="BF252" s="100"/>
      <c r="BG252" s="59" t="s">
        <v>2</v>
      </c>
      <c r="BP252" s="96" t="str">
        <f t="shared" si="17"/>
        <v/>
      </c>
      <c r="BQ252" s="59" t="str">
        <f>IF(BP252="","",COUNTIF(特定市町村確認用!D:D,事業実施条件確認シート!BP253))</f>
        <v/>
      </c>
    </row>
    <row r="253" spans="2:69" x14ac:dyDescent="0.4">
      <c r="B253" s="97">
        <v>234</v>
      </c>
      <c r="C253" s="98"/>
      <c r="D253" s="98"/>
      <c r="E253" s="98"/>
      <c r="F253" s="98"/>
      <c r="G253" s="98"/>
      <c r="H253" s="98"/>
      <c r="I253" s="29" t="str">
        <f t="shared" si="18"/>
        <v/>
      </c>
      <c r="J253" s="99"/>
      <c r="K253" s="211"/>
      <c r="L253" s="212"/>
      <c r="M253" s="213"/>
      <c r="N253" s="98"/>
      <c r="O253" s="100"/>
      <c r="P253" s="100"/>
      <c r="Q253" s="100"/>
      <c r="R253" s="100"/>
      <c r="S253" s="100"/>
      <c r="T253" s="100"/>
      <c r="U253" s="100"/>
      <c r="V253" s="100"/>
      <c r="W253" s="100"/>
      <c r="X253" s="100"/>
      <c r="Y253" s="100"/>
      <c r="Z253" s="100"/>
      <c r="AA253" s="100"/>
      <c r="AB253" s="100"/>
      <c r="AC253" s="100"/>
      <c r="AD253" s="100"/>
      <c r="AE253" s="100"/>
      <c r="AF253" s="100"/>
      <c r="AG253" s="100"/>
      <c r="AH253" s="100"/>
      <c r="AI253" s="100"/>
      <c r="AJ253" s="100"/>
      <c r="AK253" s="100"/>
      <c r="AL253" s="100"/>
      <c r="AM253" s="100"/>
      <c r="AN253" s="100"/>
      <c r="AO253" s="100"/>
      <c r="AP253" s="100"/>
      <c r="AQ253" s="100"/>
      <c r="AR253" s="100"/>
      <c r="AS253" s="100"/>
      <c r="AT253" s="100"/>
      <c r="AU253" s="100"/>
      <c r="AV253" s="100"/>
      <c r="AW253" s="100"/>
      <c r="AX253" s="100"/>
      <c r="AY253" s="100"/>
      <c r="AZ253" s="100"/>
      <c r="BA253" s="100"/>
      <c r="BB253" s="100"/>
      <c r="BC253" s="100"/>
      <c r="BD253" s="100"/>
      <c r="BE253" s="100"/>
      <c r="BF253" s="100"/>
      <c r="BG253" s="59" t="s">
        <v>2</v>
      </c>
      <c r="BP253" s="96" t="str">
        <f t="shared" si="17"/>
        <v/>
      </c>
      <c r="BQ253" s="59" t="str">
        <f>IF(BP253="","",COUNTIF(特定市町村確認用!D:D,事業実施条件確認シート!BP254))</f>
        <v/>
      </c>
    </row>
    <row r="254" spans="2:69" x14ac:dyDescent="0.4">
      <c r="B254" s="97">
        <v>235</v>
      </c>
      <c r="C254" s="98"/>
      <c r="D254" s="98"/>
      <c r="E254" s="98"/>
      <c r="F254" s="98"/>
      <c r="G254" s="98"/>
      <c r="H254" s="98"/>
      <c r="I254" s="29" t="str">
        <f t="shared" si="18"/>
        <v/>
      </c>
      <c r="J254" s="99"/>
      <c r="K254" s="211"/>
      <c r="L254" s="212"/>
      <c r="M254" s="213"/>
      <c r="N254" s="98"/>
      <c r="O254" s="100"/>
      <c r="P254" s="100"/>
      <c r="Q254" s="100"/>
      <c r="R254" s="100"/>
      <c r="S254" s="100"/>
      <c r="T254" s="100"/>
      <c r="U254" s="100"/>
      <c r="V254" s="100"/>
      <c r="W254" s="100"/>
      <c r="X254" s="100"/>
      <c r="Y254" s="100"/>
      <c r="Z254" s="100"/>
      <c r="AA254" s="100"/>
      <c r="AB254" s="100"/>
      <c r="AC254" s="100"/>
      <c r="AD254" s="100"/>
      <c r="AE254" s="100"/>
      <c r="AF254" s="100"/>
      <c r="AG254" s="100"/>
      <c r="AH254" s="100"/>
      <c r="AI254" s="100"/>
      <c r="AJ254" s="100"/>
      <c r="AK254" s="100"/>
      <c r="AL254" s="100"/>
      <c r="AM254" s="100"/>
      <c r="AN254" s="100"/>
      <c r="AO254" s="100"/>
      <c r="AP254" s="100"/>
      <c r="AQ254" s="100"/>
      <c r="AR254" s="100"/>
      <c r="AS254" s="100"/>
      <c r="AT254" s="100"/>
      <c r="AU254" s="100"/>
      <c r="AV254" s="100"/>
      <c r="AW254" s="100"/>
      <c r="AX254" s="100"/>
      <c r="AY254" s="100"/>
      <c r="AZ254" s="100"/>
      <c r="BA254" s="100"/>
      <c r="BB254" s="100"/>
      <c r="BC254" s="100"/>
      <c r="BD254" s="100"/>
      <c r="BE254" s="100"/>
      <c r="BF254" s="100"/>
      <c r="BG254" s="59" t="s">
        <v>2</v>
      </c>
      <c r="BP254" s="96" t="str">
        <f t="shared" si="17"/>
        <v/>
      </c>
      <c r="BQ254" s="59" t="str">
        <f>IF(BP254="","",COUNTIF(特定市町村確認用!D:D,事業実施条件確認シート!BP255))</f>
        <v/>
      </c>
    </row>
    <row r="255" spans="2:69" x14ac:dyDescent="0.4">
      <c r="B255" s="97">
        <v>236</v>
      </c>
      <c r="C255" s="98"/>
      <c r="D255" s="98"/>
      <c r="E255" s="98"/>
      <c r="F255" s="98"/>
      <c r="G255" s="98"/>
      <c r="H255" s="98"/>
      <c r="I255" s="29" t="str">
        <f t="shared" si="18"/>
        <v/>
      </c>
      <c r="J255" s="99"/>
      <c r="K255" s="211"/>
      <c r="L255" s="212"/>
      <c r="M255" s="213"/>
      <c r="N255" s="98"/>
      <c r="O255" s="100"/>
      <c r="P255" s="100"/>
      <c r="Q255" s="100"/>
      <c r="R255" s="100"/>
      <c r="S255" s="100"/>
      <c r="T255" s="100"/>
      <c r="U255" s="100"/>
      <c r="V255" s="100"/>
      <c r="W255" s="100"/>
      <c r="X255" s="100"/>
      <c r="Y255" s="100"/>
      <c r="Z255" s="100"/>
      <c r="AA255" s="100"/>
      <c r="AB255" s="100"/>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59" t="s">
        <v>2</v>
      </c>
      <c r="BP255" s="96" t="str">
        <f t="shared" si="17"/>
        <v/>
      </c>
      <c r="BQ255" s="59" t="str">
        <f>IF(BP255="","",COUNTIF(特定市町村確認用!D:D,事業実施条件確認シート!BP256))</f>
        <v/>
      </c>
    </row>
    <row r="256" spans="2:69" x14ac:dyDescent="0.4">
      <c r="B256" s="97">
        <v>237</v>
      </c>
      <c r="C256" s="98"/>
      <c r="D256" s="98"/>
      <c r="E256" s="98"/>
      <c r="F256" s="98"/>
      <c r="G256" s="98"/>
      <c r="H256" s="98"/>
      <c r="I256" s="29" t="str">
        <f t="shared" si="18"/>
        <v/>
      </c>
      <c r="J256" s="99"/>
      <c r="K256" s="211"/>
      <c r="L256" s="212"/>
      <c r="M256" s="213"/>
      <c r="N256" s="98"/>
      <c r="O256" s="100"/>
      <c r="P256" s="100"/>
      <c r="Q256" s="100"/>
      <c r="R256" s="100"/>
      <c r="S256" s="100"/>
      <c r="T256" s="100"/>
      <c r="U256" s="100"/>
      <c r="V256" s="100"/>
      <c r="W256" s="100"/>
      <c r="X256" s="100"/>
      <c r="Y256" s="100"/>
      <c r="Z256" s="100"/>
      <c r="AA256" s="100"/>
      <c r="AB256" s="100"/>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59" t="s">
        <v>2</v>
      </c>
      <c r="BP256" s="96" t="str">
        <f t="shared" si="17"/>
        <v/>
      </c>
      <c r="BQ256" s="59" t="str">
        <f>IF(BP256="","",COUNTIF(特定市町村確認用!D:D,事業実施条件確認シート!BP257))</f>
        <v/>
      </c>
    </row>
    <row r="257" spans="2:69" x14ac:dyDescent="0.4">
      <c r="B257" s="97">
        <v>238</v>
      </c>
      <c r="C257" s="98"/>
      <c r="D257" s="98"/>
      <c r="E257" s="98"/>
      <c r="F257" s="98"/>
      <c r="G257" s="98"/>
      <c r="H257" s="98"/>
      <c r="I257" s="29" t="str">
        <f t="shared" si="18"/>
        <v/>
      </c>
      <c r="J257" s="99"/>
      <c r="K257" s="211"/>
      <c r="L257" s="212"/>
      <c r="M257" s="213"/>
      <c r="N257" s="98"/>
      <c r="O257" s="100"/>
      <c r="P257" s="100"/>
      <c r="Q257" s="100"/>
      <c r="R257" s="100"/>
      <c r="S257" s="100"/>
      <c r="T257" s="100"/>
      <c r="U257" s="100"/>
      <c r="V257" s="100"/>
      <c r="W257" s="100"/>
      <c r="X257" s="100"/>
      <c r="Y257" s="100"/>
      <c r="Z257" s="100"/>
      <c r="AA257" s="100"/>
      <c r="AB257" s="100"/>
      <c r="AC257" s="100"/>
      <c r="AD257" s="100"/>
      <c r="AE257" s="100"/>
      <c r="AF257" s="100"/>
      <c r="AG257" s="100"/>
      <c r="AH257" s="100"/>
      <c r="AI257" s="100"/>
      <c r="AJ257" s="100"/>
      <c r="AK257" s="100"/>
      <c r="AL257" s="100"/>
      <c r="AM257" s="100"/>
      <c r="AN257" s="100"/>
      <c r="AO257" s="100"/>
      <c r="AP257" s="100"/>
      <c r="AQ257" s="100"/>
      <c r="AR257" s="100"/>
      <c r="AS257" s="100"/>
      <c r="AT257" s="100"/>
      <c r="AU257" s="100"/>
      <c r="AV257" s="100"/>
      <c r="AW257" s="100"/>
      <c r="AX257" s="100"/>
      <c r="AY257" s="100"/>
      <c r="AZ257" s="100"/>
      <c r="BA257" s="100"/>
      <c r="BB257" s="100"/>
      <c r="BC257" s="100"/>
      <c r="BD257" s="100"/>
      <c r="BE257" s="100"/>
      <c r="BF257" s="100"/>
      <c r="BG257" s="59" t="s">
        <v>2</v>
      </c>
      <c r="BP257" s="96" t="str">
        <f t="shared" si="17"/>
        <v/>
      </c>
      <c r="BQ257" s="59" t="str">
        <f>IF(BP257="","",COUNTIF(特定市町村確認用!D:D,事業実施条件確認シート!BP258))</f>
        <v/>
      </c>
    </row>
    <row r="258" spans="2:69" x14ac:dyDescent="0.4">
      <c r="B258" s="97">
        <v>239</v>
      </c>
      <c r="C258" s="98"/>
      <c r="D258" s="98"/>
      <c r="E258" s="98"/>
      <c r="F258" s="98"/>
      <c r="G258" s="98"/>
      <c r="H258" s="98"/>
      <c r="I258" s="29" t="str">
        <f t="shared" si="18"/>
        <v/>
      </c>
      <c r="J258" s="99"/>
      <c r="K258" s="211"/>
      <c r="L258" s="212"/>
      <c r="M258" s="213"/>
      <c r="N258" s="98"/>
      <c r="O258" s="100"/>
      <c r="P258" s="100"/>
      <c r="Q258" s="100"/>
      <c r="R258" s="100"/>
      <c r="S258" s="100"/>
      <c r="T258" s="100"/>
      <c r="U258" s="100"/>
      <c r="V258" s="100"/>
      <c r="W258" s="100"/>
      <c r="X258" s="100"/>
      <c r="Y258" s="100"/>
      <c r="Z258" s="100"/>
      <c r="AA258" s="100"/>
      <c r="AB258" s="100"/>
      <c r="AC258" s="100"/>
      <c r="AD258" s="100"/>
      <c r="AE258" s="100"/>
      <c r="AF258" s="100"/>
      <c r="AG258" s="100"/>
      <c r="AH258" s="100"/>
      <c r="AI258" s="100"/>
      <c r="AJ258" s="100"/>
      <c r="AK258" s="100"/>
      <c r="AL258" s="100"/>
      <c r="AM258" s="100"/>
      <c r="AN258" s="100"/>
      <c r="AO258" s="100"/>
      <c r="AP258" s="100"/>
      <c r="AQ258" s="100"/>
      <c r="AR258" s="100"/>
      <c r="AS258" s="100"/>
      <c r="AT258" s="100"/>
      <c r="AU258" s="100"/>
      <c r="AV258" s="100"/>
      <c r="AW258" s="100"/>
      <c r="AX258" s="100"/>
      <c r="AY258" s="100"/>
      <c r="AZ258" s="100"/>
      <c r="BA258" s="100"/>
      <c r="BB258" s="100"/>
      <c r="BC258" s="100"/>
      <c r="BD258" s="100"/>
      <c r="BE258" s="100"/>
      <c r="BF258" s="100"/>
      <c r="BG258" s="59" t="s">
        <v>2</v>
      </c>
      <c r="BP258" s="96" t="str">
        <f t="shared" si="17"/>
        <v/>
      </c>
      <c r="BQ258" s="59" t="str">
        <f>IF(BP258="","",COUNTIF(特定市町村確認用!D:D,事業実施条件確認シート!BP259))</f>
        <v/>
      </c>
    </row>
    <row r="259" spans="2:69" x14ac:dyDescent="0.4">
      <c r="B259" s="97">
        <v>240</v>
      </c>
      <c r="C259" s="98"/>
      <c r="D259" s="98"/>
      <c r="E259" s="98"/>
      <c r="F259" s="98"/>
      <c r="G259" s="98"/>
      <c r="H259" s="98"/>
      <c r="I259" s="29" t="str">
        <f t="shared" si="18"/>
        <v/>
      </c>
      <c r="J259" s="99"/>
      <c r="K259" s="211"/>
      <c r="L259" s="212"/>
      <c r="M259" s="213"/>
      <c r="N259" s="98"/>
      <c r="O259" s="100"/>
      <c r="P259" s="100"/>
      <c r="Q259" s="100"/>
      <c r="R259" s="100"/>
      <c r="S259" s="100"/>
      <c r="T259" s="100"/>
      <c r="U259" s="100"/>
      <c r="V259" s="100"/>
      <c r="W259" s="100"/>
      <c r="X259" s="100"/>
      <c r="Y259" s="100"/>
      <c r="Z259" s="100"/>
      <c r="AA259" s="100"/>
      <c r="AB259" s="100"/>
      <c r="AC259" s="100"/>
      <c r="AD259" s="100"/>
      <c r="AE259" s="100"/>
      <c r="AF259" s="100"/>
      <c r="AG259" s="100"/>
      <c r="AH259" s="100"/>
      <c r="AI259" s="100"/>
      <c r="AJ259" s="100"/>
      <c r="AK259" s="100"/>
      <c r="AL259" s="100"/>
      <c r="AM259" s="100"/>
      <c r="AN259" s="100"/>
      <c r="AO259" s="100"/>
      <c r="AP259" s="100"/>
      <c r="AQ259" s="100"/>
      <c r="AR259" s="100"/>
      <c r="AS259" s="100"/>
      <c r="AT259" s="100"/>
      <c r="AU259" s="100"/>
      <c r="AV259" s="100"/>
      <c r="AW259" s="100"/>
      <c r="AX259" s="100"/>
      <c r="AY259" s="100"/>
      <c r="AZ259" s="100"/>
      <c r="BA259" s="100"/>
      <c r="BB259" s="100"/>
      <c r="BC259" s="100"/>
      <c r="BD259" s="100"/>
      <c r="BE259" s="100"/>
      <c r="BF259" s="100"/>
      <c r="BG259" s="59" t="s">
        <v>2</v>
      </c>
      <c r="BP259" s="96" t="str">
        <f t="shared" si="17"/>
        <v/>
      </c>
      <c r="BQ259" s="59" t="str">
        <f>IF(BP259="","",COUNTIF(特定市町村確認用!D:D,事業実施条件確認シート!BP260))</f>
        <v/>
      </c>
    </row>
    <row r="260" spans="2:69" x14ac:dyDescent="0.4">
      <c r="B260" s="97">
        <v>241</v>
      </c>
      <c r="C260" s="98"/>
      <c r="D260" s="98"/>
      <c r="E260" s="98"/>
      <c r="F260" s="98"/>
      <c r="G260" s="98"/>
      <c r="H260" s="98"/>
      <c r="I260" s="29" t="str">
        <f t="shared" si="18"/>
        <v/>
      </c>
      <c r="J260" s="99"/>
      <c r="K260" s="211"/>
      <c r="L260" s="212"/>
      <c r="M260" s="213"/>
      <c r="N260" s="98"/>
      <c r="O260" s="100"/>
      <c r="P260" s="100"/>
      <c r="Q260" s="100"/>
      <c r="R260" s="100"/>
      <c r="S260" s="100"/>
      <c r="T260" s="100"/>
      <c r="U260" s="100"/>
      <c r="V260" s="100"/>
      <c r="W260" s="100"/>
      <c r="X260" s="100"/>
      <c r="Y260" s="100"/>
      <c r="Z260" s="100"/>
      <c r="AA260" s="100"/>
      <c r="AB260" s="100"/>
      <c r="AC260" s="100"/>
      <c r="AD260" s="100"/>
      <c r="AE260" s="100"/>
      <c r="AF260" s="100"/>
      <c r="AG260" s="100"/>
      <c r="AH260" s="100"/>
      <c r="AI260" s="100"/>
      <c r="AJ260" s="100"/>
      <c r="AK260" s="100"/>
      <c r="AL260" s="100"/>
      <c r="AM260" s="100"/>
      <c r="AN260" s="100"/>
      <c r="AO260" s="100"/>
      <c r="AP260" s="100"/>
      <c r="AQ260" s="100"/>
      <c r="AR260" s="100"/>
      <c r="AS260" s="100"/>
      <c r="AT260" s="100"/>
      <c r="AU260" s="100"/>
      <c r="AV260" s="100"/>
      <c r="AW260" s="100"/>
      <c r="AX260" s="100"/>
      <c r="AY260" s="100"/>
      <c r="AZ260" s="100"/>
      <c r="BA260" s="100"/>
      <c r="BB260" s="100"/>
      <c r="BC260" s="100"/>
      <c r="BD260" s="100"/>
      <c r="BE260" s="100"/>
      <c r="BF260" s="100"/>
      <c r="BG260" s="59" t="s">
        <v>2</v>
      </c>
      <c r="BP260" s="96" t="str">
        <f t="shared" si="17"/>
        <v/>
      </c>
      <c r="BQ260" s="59" t="str">
        <f>IF(BP260="","",COUNTIF(特定市町村確認用!D:D,事業実施条件確認シート!BP261))</f>
        <v/>
      </c>
    </row>
    <row r="261" spans="2:69" x14ac:dyDescent="0.4">
      <c r="B261" s="97">
        <v>242</v>
      </c>
      <c r="C261" s="98"/>
      <c r="D261" s="98"/>
      <c r="E261" s="98"/>
      <c r="F261" s="98"/>
      <c r="G261" s="98"/>
      <c r="H261" s="98"/>
      <c r="I261" s="29" t="str">
        <f t="shared" si="18"/>
        <v/>
      </c>
      <c r="J261" s="99"/>
      <c r="K261" s="211"/>
      <c r="L261" s="212"/>
      <c r="M261" s="213"/>
      <c r="N261" s="98"/>
      <c r="O261" s="100"/>
      <c r="P261" s="100"/>
      <c r="Q261" s="100"/>
      <c r="R261" s="100"/>
      <c r="S261" s="100"/>
      <c r="T261" s="100"/>
      <c r="U261" s="100"/>
      <c r="V261" s="100"/>
      <c r="W261" s="100"/>
      <c r="X261" s="100"/>
      <c r="Y261" s="100"/>
      <c r="Z261" s="100"/>
      <c r="AA261" s="100"/>
      <c r="AB261" s="100"/>
      <c r="AC261" s="100"/>
      <c r="AD261" s="100"/>
      <c r="AE261" s="100"/>
      <c r="AF261" s="100"/>
      <c r="AG261" s="100"/>
      <c r="AH261" s="100"/>
      <c r="AI261" s="100"/>
      <c r="AJ261" s="100"/>
      <c r="AK261" s="100"/>
      <c r="AL261" s="100"/>
      <c r="AM261" s="100"/>
      <c r="AN261" s="100"/>
      <c r="AO261" s="100"/>
      <c r="AP261" s="100"/>
      <c r="AQ261" s="100"/>
      <c r="AR261" s="100"/>
      <c r="AS261" s="100"/>
      <c r="AT261" s="100"/>
      <c r="AU261" s="100"/>
      <c r="AV261" s="100"/>
      <c r="AW261" s="100"/>
      <c r="AX261" s="100"/>
      <c r="AY261" s="100"/>
      <c r="AZ261" s="100"/>
      <c r="BA261" s="100"/>
      <c r="BB261" s="100"/>
      <c r="BC261" s="100"/>
      <c r="BD261" s="100"/>
      <c r="BE261" s="100"/>
      <c r="BF261" s="100"/>
      <c r="BG261" s="59" t="s">
        <v>2</v>
      </c>
      <c r="BP261" s="96" t="str">
        <f t="shared" si="17"/>
        <v/>
      </c>
      <c r="BQ261" s="59" t="str">
        <f>IF(BP261="","",COUNTIF(特定市町村確認用!D:D,事業実施条件確認シート!BP262))</f>
        <v/>
      </c>
    </row>
    <row r="262" spans="2:69" x14ac:dyDescent="0.4">
      <c r="B262" s="97">
        <v>243</v>
      </c>
      <c r="C262" s="98"/>
      <c r="D262" s="98"/>
      <c r="E262" s="98"/>
      <c r="F262" s="98"/>
      <c r="G262" s="98"/>
      <c r="H262" s="98"/>
      <c r="I262" s="29" t="str">
        <f t="shared" si="18"/>
        <v/>
      </c>
      <c r="J262" s="99"/>
      <c r="K262" s="211"/>
      <c r="L262" s="212"/>
      <c r="M262" s="213"/>
      <c r="N262" s="98"/>
      <c r="O262" s="100"/>
      <c r="P262" s="100"/>
      <c r="Q262" s="100"/>
      <c r="R262" s="100"/>
      <c r="S262" s="100"/>
      <c r="T262" s="100"/>
      <c r="U262" s="100"/>
      <c r="V262" s="100"/>
      <c r="W262" s="100"/>
      <c r="X262" s="100"/>
      <c r="Y262" s="100"/>
      <c r="Z262" s="100"/>
      <c r="AA262" s="100"/>
      <c r="AB262" s="100"/>
      <c r="AC262" s="100"/>
      <c r="AD262" s="100"/>
      <c r="AE262" s="100"/>
      <c r="AF262" s="100"/>
      <c r="AG262" s="100"/>
      <c r="AH262" s="100"/>
      <c r="AI262" s="100"/>
      <c r="AJ262" s="100"/>
      <c r="AK262" s="100"/>
      <c r="AL262" s="100"/>
      <c r="AM262" s="100"/>
      <c r="AN262" s="100"/>
      <c r="AO262" s="100"/>
      <c r="AP262" s="100"/>
      <c r="AQ262" s="100"/>
      <c r="AR262" s="100"/>
      <c r="AS262" s="100"/>
      <c r="AT262" s="100"/>
      <c r="AU262" s="100"/>
      <c r="AV262" s="100"/>
      <c r="AW262" s="100"/>
      <c r="AX262" s="100"/>
      <c r="AY262" s="100"/>
      <c r="AZ262" s="100"/>
      <c r="BA262" s="100"/>
      <c r="BB262" s="100"/>
      <c r="BC262" s="100"/>
      <c r="BD262" s="100"/>
      <c r="BE262" s="100"/>
      <c r="BF262" s="100"/>
      <c r="BG262" s="59" t="s">
        <v>2</v>
      </c>
      <c r="BP262" s="96" t="str">
        <f t="shared" si="17"/>
        <v/>
      </c>
      <c r="BQ262" s="59" t="str">
        <f>IF(BP262="","",COUNTIF(特定市町村確認用!D:D,事業実施条件確認シート!BP263))</f>
        <v/>
      </c>
    </row>
    <row r="263" spans="2:69" x14ac:dyDescent="0.4">
      <c r="B263" s="97">
        <v>244</v>
      </c>
      <c r="C263" s="98"/>
      <c r="D263" s="98"/>
      <c r="E263" s="98"/>
      <c r="F263" s="98"/>
      <c r="G263" s="98"/>
      <c r="H263" s="98"/>
      <c r="I263" s="29" t="str">
        <f t="shared" si="18"/>
        <v/>
      </c>
      <c r="J263" s="99"/>
      <c r="K263" s="211"/>
      <c r="L263" s="212"/>
      <c r="M263" s="213"/>
      <c r="N263" s="98"/>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0"/>
      <c r="AY263" s="100"/>
      <c r="AZ263" s="100"/>
      <c r="BA263" s="100"/>
      <c r="BB263" s="100"/>
      <c r="BC263" s="100"/>
      <c r="BD263" s="100"/>
      <c r="BE263" s="100"/>
      <c r="BF263" s="100"/>
      <c r="BG263" s="59" t="s">
        <v>2</v>
      </c>
      <c r="BP263" s="96" t="str">
        <f t="shared" si="17"/>
        <v/>
      </c>
      <c r="BQ263" s="59" t="str">
        <f>IF(BP263="","",COUNTIF(特定市町村確認用!D:D,事業実施条件確認シート!BP264))</f>
        <v/>
      </c>
    </row>
    <row r="264" spans="2:69" x14ac:dyDescent="0.4">
      <c r="B264" s="97">
        <v>245</v>
      </c>
      <c r="C264" s="98"/>
      <c r="D264" s="98"/>
      <c r="E264" s="98"/>
      <c r="F264" s="98"/>
      <c r="G264" s="98"/>
      <c r="H264" s="98"/>
      <c r="I264" s="29" t="str">
        <f t="shared" si="18"/>
        <v/>
      </c>
      <c r="J264" s="99"/>
      <c r="K264" s="211"/>
      <c r="L264" s="212"/>
      <c r="M264" s="213"/>
      <c r="N264" s="98"/>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0"/>
      <c r="AY264" s="100"/>
      <c r="AZ264" s="100"/>
      <c r="BA264" s="100"/>
      <c r="BB264" s="100"/>
      <c r="BC264" s="100"/>
      <c r="BD264" s="100"/>
      <c r="BE264" s="100"/>
      <c r="BF264" s="100"/>
      <c r="BG264" s="59" t="s">
        <v>2</v>
      </c>
      <c r="BP264" s="96" t="str">
        <f t="shared" si="17"/>
        <v/>
      </c>
      <c r="BQ264" s="59" t="str">
        <f>IF(BP264="","",COUNTIF(特定市町村確認用!D:D,事業実施条件確認シート!BP265))</f>
        <v/>
      </c>
    </row>
    <row r="265" spans="2:69" x14ac:dyDescent="0.4">
      <c r="B265" s="97">
        <v>246</v>
      </c>
      <c r="C265" s="98"/>
      <c r="D265" s="98"/>
      <c r="E265" s="98"/>
      <c r="F265" s="98"/>
      <c r="G265" s="98"/>
      <c r="H265" s="98"/>
      <c r="I265" s="29" t="str">
        <f t="shared" si="18"/>
        <v/>
      </c>
      <c r="J265" s="99"/>
      <c r="K265" s="211"/>
      <c r="L265" s="212"/>
      <c r="M265" s="213"/>
      <c r="N265" s="98"/>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0"/>
      <c r="AY265" s="100"/>
      <c r="AZ265" s="100"/>
      <c r="BA265" s="100"/>
      <c r="BB265" s="100"/>
      <c r="BC265" s="100"/>
      <c r="BD265" s="100"/>
      <c r="BE265" s="100"/>
      <c r="BF265" s="100"/>
      <c r="BG265" s="59" t="s">
        <v>2</v>
      </c>
      <c r="BP265" s="96" t="str">
        <f t="shared" si="17"/>
        <v/>
      </c>
      <c r="BQ265" s="59" t="str">
        <f>IF(BP265="","",COUNTIF(特定市町村確認用!D:D,事業実施条件確認シート!BP266))</f>
        <v/>
      </c>
    </row>
    <row r="266" spans="2:69" x14ac:dyDescent="0.4">
      <c r="B266" s="97">
        <v>247</v>
      </c>
      <c r="C266" s="98"/>
      <c r="D266" s="98"/>
      <c r="E266" s="98"/>
      <c r="F266" s="98"/>
      <c r="G266" s="98"/>
      <c r="H266" s="98"/>
      <c r="I266" s="29" t="str">
        <f t="shared" si="18"/>
        <v/>
      </c>
      <c r="J266" s="99"/>
      <c r="K266" s="211"/>
      <c r="L266" s="212"/>
      <c r="M266" s="213"/>
      <c r="N266" s="98"/>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0"/>
      <c r="AY266" s="100"/>
      <c r="AZ266" s="100"/>
      <c r="BA266" s="100"/>
      <c r="BB266" s="100"/>
      <c r="BC266" s="100"/>
      <c r="BD266" s="100"/>
      <c r="BE266" s="100"/>
      <c r="BF266" s="100"/>
      <c r="BG266" s="59" t="s">
        <v>2</v>
      </c>
      <c r="BP266" s="96" t="str">
        <f t="shared" si="17"/>
        <v/>
      </c>
      <c r="BQ266" s="59" t="str">
        <f>IF(BP266="","",COUNTIF(特定市町村確認用!D:D,事業実施条件確認シート!BP267))</f>
        <v/>
      </c>
    </row>
    <row r="267" spans="2:69" x14ac:dyDescent="0.4">
      <c r="B267" s="97">
        <v>248</v>
      </c>
      <c r="C267" s="98"/>
      <c r="D267" s="98"/>
      <c r="E267" s="98"/>
      <c r="F267" s="98"/>
      <c r="G267" s="98"/>
      <c r="H267" s="98"/>
      <c r="I267" s="29" t="str">
        <f t="shared" si="18"/>
        <v/>
      </c>
      <c r="J267" s="99"/>
      <c r="K267" s="211"/>
      <c r="L267" s="212"/>
      <c r="M267" s="213"/>
      <c r="N267" s="98"/>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0"/>
      <c r="AY267" s="100"/>
      <c r="AZ267" s="100"/>
      <c r="BA267" s="100"/>
      <c r="BB267" s="100"/>
      <c r="BC267" s="100"/>
      <c r="BD267" s="100"/>
      <c r="BE267" s="100"/>
      <c r="BF267" s="100"/>
      <c r="BG267" s="59" t="s">
        <v>2</v>
      </c>
      <c r="BP267" s="96" t="str">
        <f t="shared" si="17"/>
        <v/>
      </c>
      <c r="BQ267" s="59" t="str">
        <f>IF(BP267="","",COUNTIF(特定市町村確認用!D:D,事業実施条件確認シート!BP268))</f>
        <v/>
      </c>
    </row>
    <row r="268" spans="2:69" x14ac:dyDescent="0.4">
      <c r="B268" s="97">
        <v>249</v>
      </c>
      <c r="C268" s="98"/>
      <c r="D268" s="98"/>
      <c r="E268" s="98"/>
      <c r="F268" s="98"/>
      <c r="G268" s="98"/>
      <c r="H268" s="98"/>
      <c r="I268" s="29" t="str">
        <f t="shared" ref="I268:I299" si="19">IF(BJ268=1,"該当","")</f>
        <v/>
      </c>
      <c r="J268" s="99"/>
      <c r="K268" s="211"/>
      <c r="L268" s="212"/>
      <c r="M268" s="213"/>
      <c r="N268" s="98"/>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0"/>
      <c r="AY268" s="100"/>
      <c r="AZ268" s="100"/>
      <c r="BA268" s="100"/>
      <c r="BB268" s="100"/>
      <c r="BC268" s="100"/>
      <c r="BD268" s="100"/>
      <c r="BE268" s="100"/>
      <c r="BF268" s="100"/>
      <c r="BG268" s="59" t="s">
        <v>2</v>
      </c>
      <c r="BP268" s="96" t="str">
        <f t="shared" si="17"/>
        <v/>
      </c>
      <c r="BQ268" s="59" t="str">
        <f>IF(BP268="","",COUNTIF(特定市町村確認用!D:D,事業実施条件確認シート!BP269))</f>
        <v/>
      </c>
    </row>
    <row r="269" spans="2:69" x14ac:dyDescent="0.4">
      <c r="B269" s="97">
        <v>250</v>
      </c>
      <c r="C269" s="98"/>
      <c r="D269" s="98"/>
      <c r="E269" s="98"/>
      <c r="F269" s="98"/>
      <c r="G269" s="98"/>
      <c r="H269" s="98"/>
      <c r="I269" s="29" t="str">
        <f t="shared" si="19"/>
        <v/>
      </c>
      <c r="J269" s="99"/>
      <c r="K269" s="211"/>
      <c r="L269" s="212"/>
      <c r="M269" s="213"/>
      <c r="N269" s="98"/>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0"/>
      <c r="AY269" s="100"/>
      <c r="AZ269" s="100"/>
      <c r="BA269" s="100"/>
      <c r="BB269" s="100"/>
      <c r="BC269" s="100"/>
      <c r="BD269" s="100"/>
      <c r="BE269" s="100"/>
      <c r="BF269" s="100"/>
      <c r="BG269" s="59" t="s">
        <v>2</v>
      </c>
      <c r="BP269" s="96" t="str">
        <f t="shared" si="17"/>
        <v/>
      </c>
      <c r="BQ269" s="59" t="str">
        <f>IF(BP269="","",COUNTIF(特定市町村確認用!D:D,事業実施条件確認シート!BP270))</f>
        <v/>
      </c>
    </row>
    <row r="270" spans="2:69" x14ac:dyDescent="0.4">
      <c r="B270" s="97">
        <v>251</v>
      </c>
      <c r="C270" s="98"/>
      <c r="D270" s="98"/>
      <c r="E270" s="98"/>
      <c r="F270" s="98"/>
      <c r="G270" s="98"/>
      <c r="H270" s="98"/>
      <c r="I270" s="29" t="str">
        <f t="shared" si="19"/>
        <v/>
      </c>
      <c r="J270" s="99"/>
      <c r="K270" s="211"/>
      <c r="L270" s="212"/>
      <c r="M270" s="213"/>
      <c r="N270" s="98"/>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0"/>
      <c r="AY270" s="100"/>
      <c r="AZ270" s="100"/>
      <c r="BA270" s="100"/>
      <c r="BB270" s="100"/>
      <c r="BC270" s="100"/>
      <c r="BD270" s="100"/>
      <c r="BE270" s="100"/>
      <c r="BF270" s="100"/>
      <c r="BG270" s="59" t="s">
        <v>2</v>
      </c>
      <c r="BP270" s="96" t="str">
        <f t="shared" si="17"/>
        <v/>
      </c>
      <c r="BQ270" s="59" t="str">
        <f>IF(BP270="","",COUNTIF(特定市町村確認用!D:D,事業実施条件確認シート!BP271))</f>
        <v/>
      </c>
    </row>
    <row r="271" spans="2:69" x14ac:dyDescent="0.4">
      <c r="B271" s="97">
        <v>252</v>
      </c>
      <c r="C271" s="98"/>
      <c r="D271" s="98"/>
      <c r="E271" s="98"/>
      <c r="F271" s="98"/>
      <c r="G271" s="98"/>
      <c r="H271" s="98"/>
      <c r="I271" s="29" t="str">
        <f t="shared" si="19"/>
        <v/>
      </c>
      <c r="J271" s="99"/>
      <c r="K271" s="211"/>
      <c r="L271" s="212"/>
      <c r="M271" s="213"/>
      <c r="N271" s="98"/>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0"/>
      <c r="AY271" s="100"/>
      <c r="AZ271" s="100"/>
      <c r="BA271" s="100"/>
      <c r="BB271" s="100"/>
      <c r="BC271" s="100"/>
      <c r="BD271" s="100"/>
      <c r="BE271" s="100"/>
      <c r="BF271" s="100"/>
      <c r="BG271" s="59" t="s">
        <v>2</v>
      </c>
      <c r="BP271" s="96" t="str">
        <f t="shared" si="17"/>
        <v/>
      </c>
      <c r="BQ271" s="59" t="str">
        <f>IF(BP271="","",COUNTIF(特定市町村確認用!D:D,事業実施条件確認シート!BP272))</f>
        <v/>
      </c>
    </row>
    <row r="272" spans="2:69" x14ac:dyDescent="0.4">
      <c r="B272" s="97">
        <v>253</v>
      </c>
      <c r="C272" s="98"/>
      <c r="D272" s="98"/>
      <c r="E272" s="98"/>
      <c r="F272" s="98"/>
      <c r="G272" s="98"/>
      <c r="H272" s="98"/>
      <c r="I272" s="29" t="str">
        <f t="shared" si="19"/>
        <v/>
      </c>
      <c r="J272" s="99"/>
      <c r="K272" s="211"/>
      <c r="L272" s="212"/>
      <c r="M272" s="213"/>
      <c r="N272" s="98"/>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0"/>
      <c r="AY272" s="100"/>
      <c r="AZ272" s="100"/>
      <c r="BA272" s="100"/>
      <c r="BB272" s="100"/>
      <c r="BC272" s="100"/>
      <c r="BD272" s="100"/>
      <c r="BE272" s="100"/>
      <c r="BF272" s="100"/>
      <c r="BG272" s="59" t="s">
        <v>2</v>
      </c>
      <c r="BP272" s="96" t="str">
        <f t="shared" si="17"/>
        <v/>
      </c>
      <c r="BQ272" s="59" t="str">
        <f>IF(BP272="","",COUNTIF(特定市町村確認用!D:D,事業実施条件確認シート!BP273))</f>
        <v/>
      </c>
    </row>
    <row r="273" spans="2:69" x14ac:dyDescent="0.4">
      <c r="B273" s="97">
        <v>254</v>
      </c>
      <c r="C273" s="98"/>
      <c r="D273" s="98"/>
      <c r="E273" s="98"/>
      <c r="F273" s="98"/>
      <c r="G273" s="98"/>
      <c r="H273" s="98"/>
      <c r="I273" s="29" t="str">
        <f t="shared" si="19"/>
        <v/>
      </c>
      <c r="J273" s="99"/>
      <c r="K273" s="211"/>
      <c r="L273" s="212"/>
      <c r="M273" s="213"/>
      <c r="N273" s="98"/>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0"/>
      <c r="AY273" s="100"/>
      <c r="AZ273" s="100"/>
      <c r="BA273" s="100"/>
      <c r="BB273" s="100"/>
      <c r="BC273" s="100"/>
      <c r="BD273" s="100"/>
      <c r="BE273" s="100"/>
      <c r="BF273" s="100"/>
      <c r="BG273" s="59" t="s">
        <v>2</v>
      </c>
      <c r="BP273" s="96" t="str">
        <f t="shared" si="17"/>
        <v/>
      </c>
      <c r="BQ273" s="59" t="str">
        <f>IF(BP273="","",COUNTIF(特定市町村確認用!D:D,事業実施条件確認シート!BP274))</f>
        <v/>
      </c>
    </row>
    <row r="274" spans="2:69" x14ac:dyDescent="0.4">
      <c r="B274" s="97">
        <v>255</v>
      </c>
      <c r="C274" s="98"/>
      <c r="D274" s="98"/>
      <c r="E274" s="98"/>
      <c r="F274" s="98"/>
      <c r="G274" s="98"/>
      <c r="H274" s="98"/>
      <c r="I274" s="29" t="str">
        <f t="shared" si="19"/>
        <v/>
      </c>
      <c r="J274" s="99"/>
      <c r="K274" s="211"/>
      <c r="L274" s="212"/>
      <c r="M274" s="213"/>
      <c r="N274" s="98"/>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0"/>
      <c r="AY274" s="100"/>
      <c r="AZ274" s="100"/>
      <c r="BA274" s="100"/>
      <c r="BB274" s="100"/>
      <c r="BC274" s="100"/>
      <c r="BD274" s="100"/>
      <c r="BE274" s="100"/>
      <c r="BF274" s="100"/>
      <c r="BG274" s="59" t="s">
        <v>2</v>
      </c>
      <c r="BP274" s="96" t="str">
        <f t="shared" ref="BP274:BP319" si="20">F274&amp;G274</f>
        <v/>
      </c>
      <c r="BQ274" s="59" t="str">
        <f>IF(BP274="","",COUNTIF(特定市町村確認用!D:D,事業実施条件確認シート!BP275))</f>
        <v/>
      </c>
    </row>
    <row r="275" spans="2:69" x14ac:dyDescent="0.4">
      <c r="B275" s="97">
        <v>256</v>
      </c>
      <c r="C275" s="98"/>
      <c r="D275" s="98"/>
      <c r="E275" s="98"/>
      <c r="F275" s="98"/>
      <c r="G275" s="98"/>
      <c r="H275" s="98"/>
      <c r="I275" s="29" t="str">
        <f t="shared" si="19"/>
        <v/>
      </c>
      <c r="J275" s="99"/>
      <c r="K275" s="211"/>
      <c r="L275" s="212"/>
      <c r="M275" s="213"/>
      <c r="N275" s="98"/>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0"/>
      <c r="AY275" s="100"/>
      <c r="AZ275" s="100"/>
      <c r="BA275" s="100"/>
      <c r="BB275" s="100"/>
      <c r="BC275" s="100"/>
      <c r="BD275" s="100"/>
      <c r="BE275" s="100"/>
      <c r="BF275" s="100"/>
      <c r="BG275" s="59" t="s">
        <v>2</v>
      </c>
      <c r="BP275" s="96" t="str">
        <f t="shared" si="20"/>
        <v/>
      </c>
      <c r="BQ275" s="59" t="str">
        <f>IF(BP275="","",COUNTIF(特定市町村確認用!D:D,事業実施条件確認シート!BP276))</f>
        <v/>
      </c>
    </row>
    <row r="276" spans="2:69" x14ac:dyDescent="0.4">
      <c r="B276" s="97">
        <v>257</v>
      </c>
      <c r="C276" s="98"/>
      <c r="D276" s="98"/>
      <c r="E276" s="98"/>
      <c r="F276" s="98"/>
      <c r="G276" s="98"/>
      <c r="H276" s="98"/>
      <c r="I276" s="29" t="str">
        <f t="shared" si="19"/>
        <v/>
      </c>
      <c r="J276" s="99"/>
      <c r="K276" s="211"/>
      <c r="L276" s="212"/>
      <c r="M276" s="213"/>
      <c r="N276" s="98"/>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0"/>
      <c r="AY276" s="100"/>
      <c r="AZ276" s="100"/>
      <c r="BA276" s="100"/>
      <c r="BB276" s="100"/>
      <c r="BC276" s="100"/>
      <c r="BD276" s="100"/>
      <c r="BE276" s="100"/>
      <c r="BF276" s="100"/>
      <c r="BG276" s="59" t="s">
        <v>2</v>
      </c>
      <c r="BP276" s="96" t="str">
        <f t="shared" si="20"/>
        <v/>
      </c>
      <c r="BQ276" s="59" t="str">
        <f>IF(BP276="","",COUNTIF(特定市町村確認用!D:D,事業実施条件確認シート!BP277))</f>
        <v/>
      </c>
    </row>
    <row r="277" spans="2:69" x14ac:dyDescent="0.4">
      <c r="B277" s="97">
        <v>258</v>
      </c>
      <c r="C277" s="98"/>
      <c r="D277" s="98"/>
      <c r="E277" s="98"/>
      <c r="F277" s="98"/>
      <c r="G277" s="98"/>
      <c r="H277" s="98"/>
      <c r="I277" s="29" t="str">
        <f t="shared" si="19"/>
        <v/>
      </c>
      <c r="J277" s="99"/>
      <c r="K277" s="211"/>
      <c r="L277" s="212"/>
      <c r="M277" s="213"/>
      <c r="N277" s="98"/>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0"/>
      <c r="AY277" s="100"/>
      <c r="AZ277" s="100"/>
      <c r="BA277" s="100"/>
      <c r="BB277" s="100"/>
      <c r="BC277" s="100"/>
      <c r="BD277" s="100"/>
      <c r="BE277" s="100"/>
      <c r="BF277" s="100"/>
      <c r="BG277" s="59" t="s">
        <v>2</v>
      </c>
      <c r="BP277" s="96" t="str">
        <f t="shared" si="20"/>
        <v/>
      </c>
      <c r="BQ277" s="59" t="str">
        <f>IF(BP277="","",COUNTIF(特定市町村確認用!D:D,事業実施条件確認シート!BP278))</f>
        <v/>
      </c>
    </row>
    <row r="278" spans="2:69" x14ac:dyDescent="0.4">
      <c r="B278" s="97">
        <v>259</v>
      </c>
      <c r="C278" s="98"/>
      <c r="D278" s="98"/>
      <c r="E278" s="98"/>
      <c r="F278" s="98"/>
      <c r="G278" s="98"/>
      <c r="H278" s="98"/>
      <c r="I278" s="29" t="str">
        <f t="shared" si="19"/>
        <v/>
      </c>
      <c r="J278" s="99"/>
      <c r="K278" s="211"/>
      <c r="L278" s="212"/>
      <c r="M278" s="213"/>
      <c r="N278" s="98"/>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0"/>
      <c r="AY278" s="100"/>
      <c r="AZ278" s="100"/>
      <c r="BA278" s="100"/>
      <c r="BB278" s="100"/>
      <c r="BC278" s="100"/>
      <c r="BD278" s="100"/>
      <c r="BE278" s="100"/>
      <c r="BF278" s="100"/>
      <c r="BG278" s="59" t="s">
        <v>2</v>
      </c>
      <c r="BP278" s="96" t="str">
        <f t="shared" si="20"/>
        <v/>
      </c>
      <c r="BQ278" s="59" t="str">
        <f>IF(BP278="","",COUNTIF(特定市町村確認用!D:D,事業実施条件確認シート!BP279))</f>
        <v/>
      </c>
    </row>
    <row r="279" spans="2:69" x14ac:dyDescent="0.4">
      <c r="B279" s="97">
        <v>260</v>
      </c>
      <c r="C279" s="98"/>
      <c r="D279" s="98"/>
      <c r="E279" s="98"/>
      <c r="F279" s="98"/>
      <c r="G279" s="98"/>
      <c r="H279" s="98"/>
      <c r="I279" s="29" t="str">
        <f t="shared" si="19"/>
        <v/>
      </c>
      <c r="J279" s="99"/>
      <c r="K279" s="211"/>
      <c r="L279" s="212"/>
      <c r="M279" s="213"/>
      <c r="N279" s="98"/>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0"/>
      <c r="AY279" s="100"/>
      <c r="AZ279" s="100"/>
      <c r="BA279" s="100"/>
      <c r="BB279" s="100"/>
      <c r="BC279" s="100"/>
      <c r="BD279" s="100"/>
      <c r="BE279" s="100"/>
      <c r="BF279" s="100"/>
      <c r="BG279" s="59" t="s">
        <v>2</v>
      </c>
      <c r="BP279" s="96" t="str">
        <f t="shared" si="20"/>
        <v/>
      </c>
      <c r="BQ279" s="59" t="str">
        <f>IF(BP279="","",COUNTIF(特定市町村確認用!D:D,事業実施条件確認シート!BP280))</f>
        <v/>
      </c>
    </row>
    <row r="280" spans="2:69" x14ac:dyDescent="0.4">
      <c r="B280" s="97">
        <v>261</v>
      </c>
      <c r="C280" s="98"/>
      <c r="D280" s="98"/>
      <c r="E280" s="98"/>
      <c r="F280" s="98"/>
      <c r="G280" s="98"/>
      <c r="H280" s="98"/>
      <c r="I280" s="29" t="str">
        <f t="shared" si="19"/>
        <v/>
      </c>
      <c r="J280" s="99"/>
      <c r="K280" s="211"/>
      <c r="L280" s="212"/>
      <c r="M280" s="213"/>
      <c r="N280" s="98"/>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0"/>
      <c r="AY280" s="100"/>
      <c r="AZ280" s="100"/>
      <c r="BA280" s="100"/>
      <c r="BB280" s="100"/>
      <c r="BC280" s="100"/>
      <c r="BD280" s="100"/>
      <c r="BE280" s="100"/>
      <c r="BF280" s="100"/>
      <c r="BG280" s="59" t="s">
        <v>2</v>
      </c>
      <c r="BP280" s="96" t="str">
        <f t="shared" si="20"/>
        <v/>
      </c>
      <c r="BQ280" s="59" t="str">
        <f>IF(BP280="","",COUNTIF(特定市町村確認用!D:D,事業実施条件確認シート!BP281))</f>
        <v/>
      </c>
    </row>
    <row r="281" spans="2:69" x14ac:dyDescent="0.4">
      <c r="B281" s="97">
        <v>262</v>
      </c>
      <c r="C281" s="98"/>
      <c r="D281" s="98"/>
      <c r="E281" s="98"/>
      <c r="F281" s="98"/>
      <c r="G281" s="98"/>
      <c r="H281" s="98"/>
      <c r="I281" s="29" t="str">
        <f t="shared" si="19"/>
        <v/>
      </c>
      <c r="J281" s="99"/>
      <c r="K281" s="211"/>
      <c r="L281" s="212"/>
      <c r="M281" s="213"/>
      <c r="N281" s="98"/>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0"/>
      <c r="AY281" s="100"/>
      <c r="AZ281" s="100"/>
      <c r="BA281" s="100"/>
      <c r="BB281" s="100"/>
      <c r="BC281" s="100"/>
      <c r="BD281" s="100"/>
      <c r="BE281" s="100"/>
      <c r="BF281" s="100"/>
      <c r="BG281" s="59" t="s">
        <v>2</v>
      </c>
      <c r="BP281" s="96" t="str">
        <f t="shared" si="20"/>
        <v/>
      </c>
      <c r="BQ281" s="59" t="str">
        <f>IF(BP281="","",COUNTIF(特定市町村確認用!D:D,事業実施条件確認シート!BP282))</f>
        <v/>
      </c>
    </row>
    <row r="282" spans="2:69" x14ac:dyDescent="0.4">
      <c r="B282" s="97">
        <v>263</v>
      </c>
      <c r="C282" s="98"/>
      <c r="D282" s="98"/>
      <c r="E282" s="98"/>
      <c r="F282" s="98"/>
      <c r="G282" s="98"/>
      <c r="H282" s="98"/>
      <c r="I282" s="29" t="str">
        <f t="shared" si="19"/>
        <v/>
      </c>
      <c r="J282" s="99"/>
      <c r="K282" s="211"/>
      <c r="L282" s="212"/>
      <c r="M282" s="213"/>
      <c r="N282" s="98"/>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0"/>
      <c r="AY282" s="100"/>
      <c r="AZ282" s="100"/>
      <c r="BA282" s="100"/>
      <c r="BB282" s="100"/>
      <c r="BC282" s="100"/>
      <c r="BD282" s="100"/>
      <c r="BE282" s="100"/>
      <c r="BF282" s="100"/>
      <c r="BG282" s="59" t="s">
        <v>2</v>
      </c>
      <c r="BP282" s="96" t="str">
        <f t="shared" si="20"/>
        <v/>
      </c>
      <c r="BQ282" s="59" t="str">
        <f>IF(BP282="","",COUNTIF(特定市町村確認用!D:D,事業実施条件確認シート!BP283))</f>
        <v/>
      </c>
    </row>
    <row r="283" spans="2:69" x14ac:dyDescent="0.4">
      <c r="B283" s="97">
        <v>264</v>
      </c>
      <c r="C283" s="98"/>
      <c r="D283" s="98"/>
      <c r="E283" s="98"/>
      <c r="F283" s="98"/>
      <c r="G283" s="98"/>
      <c r="H283" s="98"/>
      <c r="I283" s="29" t="str">
        <f t="shared" si="19"/>
        <v/>
      </c>
      <c r="J283" s="99"/>
      <c r="K283" s="211"/>
      <c r="L283" s="212"/>
      <c r="M283" s="213"/>
      <c r="N283" s="98"/>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0"/>
      <c r="AY283" s="100"/>
      <c r="AZ283" s="100"/>
      <c r="BA283" s="100"/>
      <c r="BB283" s="100"/>
      <c r="BC283" s="100"/>
      <c r="BD283" s="100"/>
      <c r="BE283" s="100"/>
      <c r="BF283" s="100"/>
      <c r="BG283" s="59" t="s">
        <v>2</v>
      </c>
      <c r="BP283" s="96" t="str">
        <f t="shared" si="20"/>
        <v/>
      </c>
      <c r="BQ283" s="59" t="str">
        <f>IF(BP283="","",COUNTIF(特定市町村確認用!D:D,事業実施条件確認シート!BP284))</f>
        <v/>
      </c>
    </row>
    <row r="284" spans="2:69" x14ac:dyDescent="0.4">
      <c r="B284" s="97">
        <v>265</v>
      </c>
      <c r="C284" s="98"/>
      <c r="D284" s="98"/>
      <c r="E284" s="98"/>
      <c r="F284" s="98"/>
      <c r="G284" s="98"/>
      <c r="H284" s="98"/>
      <c r="I284" s="29" t="str">
        <f t="shared" si="19"/>
        <v/>
      </c>
      <c r="J284" s="99"/>
      <c r="K284" s="211"/>
      <c r="L284" s="212"/>
      <c r="M284" s="213"/>
      <c r="N284" s="98"/>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0"/>
      <c r="AY284" s="100"/>
      <c r="AZ284" s="100"/>
      <c r="BA284" s="100"/>
      <c r="BB284" s="100"/>
      <c r="BC284" s="100"/>
      <c r="BD284" s="100"/>
      <c r="BE284" s="100"/>
      <c r="BF284" s="100"/>
      <c r="BG284" s="59" t="s">
        <v>2</v>
      </c>
      <c r="BP284" s="96" t="str">
        <f t="shared" si="20"/>
        <v/>
      </c>
      <c r="BQ284" s="59" t="str">
        <f>IF(BP284="","",COUNTIF(特定市町村確認用!D:D,事業実施条件確認シート!BP285))</f>
        <v/>
      </c>
    </row>
    <row r="285" spans="2:69" x14ac:dyDescent="0.4">
      <c r="B285" s="97">
        <v>266</v>
      </c>
      <c r="C285" s="98"/>
      <c r="D285" s="98"/>
      <c r="E285" s="98"/>
      <c r="F285" s="98"/>
      <c r="G285" s="98"/>
      <c r="H285" s="98"/>
      <c r="I285" s="29" t="str">
        <f t="shared" si="19"/>
        <v/>
      </c>
      <c r="J285" s="99"/>
      <c r="K285" s="211"/>
      <c r="L285" s="212"/>
      <c r="M285" s="213"/>
      <c r="N285" s="98"/>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0"/>
      <c r="AY285" s="100"/>
      <c r="AZ285" s="100"/>
      <c r="BA285" s="100"/>
      <c r="BB285" s="100"/>
      <c r="BC285" s="100"/>
      <c r="BD285" s="100"/>
      <c r="BE285" s="100"/>
      <c r="BF285" s="100"/>
      <c r="BG285" s="59" t="s">
        <v>2</v>
      </c>
      <c r="BP285" s="96" t="str">
        <f t="shared" si="20"/>
        <v/>
      </c>
      <c r="BQ285" s="59" t="str">
        <f>IF(BP285="","",COUNTIF(特定市町村確認用!D:D,事業実施条件確認シート!BP286))</f>
        <v/>
      </c>
    </row>
    <row r="286" spans="2:69" x14ac:dyDescent="0.4">
      <c r="B286" s="97">
        <v>267</v>
      </c>
      <c r="C286" s="98"/>
      <c r="D286" s="98"/>
      <c r="E286" s="98"/>
      <c r="F286" s="98"/>
      <c r="G286" s="98"/>
      <c r="H286" s="98"/>
      <c r="I286" s="29" t="str">
        <f t="shared" si="19"/>
        <v/>
      </c>
      <c r="J286" s="99"/>
      <c r="K286" s="211"/>
      <c r="L286" s="212"/>
      <c r="M286" s="213"/>
      <c r="N286" s="98"/>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0"/>
      <c r="AY286" s="100"/>
      <c r="AZ286" s="100"/>
      <c r="BA286" s="100"/>
      <c r="BB286" s="100"/>
      <c r="BC286" s="100"/>
      <c r="BD286" s="100"/>
      <c r="BE286" s="100"/>
      <c r="BF286" s="100"/>
      <c r="BG286" s="59" t="s">
        <v>2</v>
      </c>
      <c r="BP286" s="96" t="str">
        <f t="shared" si="20"/>
        <v/>
      </c>
      <c r="BQ286" s="59" t="str">
        <f>IF(BP286="","",COUNTIF(特定市町村確認用!D:D,事業実施条件確認シート!BP287))</f>
        <v/>
      </c>
    </row>
    <row r="287" spans="2:69" x14ac:dyDescent="0.4">
      <c r="B287" s="97">
        <v>268</v>
      </c>
      <c r="C287" s="98"/>
      <c r="D287" s="98"/>
      <c r="E287" s="98"/>
      <c r="F287" s="98"/>
      <c r="G287" s="98"/>
      <c r="H287" s="98"/>
      <c r="I287" s="29" t="str">
        <f t="shared" si="19"/>
        <v/>
      </c>
      <c r="J287" s="99"/>
      <c r="K287" s="211"/>
      <c r="L287" s="212"/>
      <c r="M287" s="213"/>
      <c r="N287" s="98"/>
      <c r="O287" s="100"/>
      <c r="P287" s="100"/>
      <c r="Q287" s="100"/>
      <c r="R287" s="100"/>
      <c r="S287" s="100"/>
      <c r="T287" s="100"/>
      <c r="U287" s="100"/>
      <c r="V287" s="100"/>
      <c r="W287" s="100"/>
      <c r="X287" s="100"/>
      <c r="Y287" s="100"/>
      <c r="Z287" s="100"/>
      <c r="AA287" s="100"/>
      <c r="AB287" s="100"/>
      <c r="AC287" s="100"/>
      <c r="AD287" s="100"/>
      <c r="AE287" s="100"/>
      <c r="AF287" s="100"/>
      <c r="AG287" s="100"/>
      <c r="AH287" s="100"/>
      <c r="AI287" s="100"/>
      <c r="AJ287" s="100"/>
      <c r="AK287" s="100"/>
      <c r="AL287" s="100"/>
      <c r="AM287" s="100"/>
      <c r="AN287" s="100"/>
      <c r="AO287" s="100"/>
      <c r="AP287" s="100"/>
      <c r="AQ287" s="100"/>
      <c r="AR287" s="100"/>
      <c r="AS287" s="100"/>
      <c r="AT287" s="100"/>
      <c r="AU287" s="100"/>
      <c r="AV287" s="100"/>
      <c r="AW287" s="100"/>
      <c r="AX287" s="100"/>
      <c r="AY287" s="100"/>
      <c r="AZ287" s="100"/>
      <c r="BA287" s="100"/>
      <c r="BB287" s="100"/>
      <c r="BC287" s="100"/>
      <c r="BD287" s="100"/>
      <c r="BE287" s="100"/>
      <c r="BF287" s="100"/>
      <c r="BG287" s="59" t="s">
        <v>2</v>
      </c>
      <c r="BP287" s="96" t="str">
        <f t="shared" si="20"/>
        <v/>
      </c>
      <c r="BQ287" s="59" t="str">
        <f>IF(BP287="","",COUNTIF(特定市町村確認用!D:D,事業実施条件確認シート!BP288))</f>
        <v/>
      </c>
    </row>
    <row r="288" spans="2:69" x14ac:dyDescent="0.4">
      <c r="B288" s="97">
        <v>269</v>
      </c>
      <c r="C288" s="98"/>
      <c r="D288" s="98"/>
      <c r="E288" s="98"/>
      <c r="F288" s="98"/>
      <c r="G288" s="98"/>
      <c r="H288" s="98"/>
      <c r="I288" s="29" t="str">
        <f t="shared" si="19"/>
        <v/>
      </c>
      <c r="J288" s="99"/>
      <c r="K288" s="211"/>
      <c r="L288" s="212"/>
      <c r="M288" s="213"/>
      <c r="N288" s="98"/>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0"/>
      <c r="AY288" s="100"/>
      <c r="AZ288" s="100"/>
      <c r="BA288" s="100"/>
      <c r="BB288" s="100"/>
      <c r="BC288" s="100"/>
      <c r="BD288" s="100"/>
      <c r="BE288" s="100"/>
      <c r="BF288" s="100"/>
      <c r="BG288" s="59" t="s">
        <v>2</v>
      </c>
      <c r="BP288" s="96" t="str">
        <f t="shared" si="20"/>
        <v/>
      </c>
      <c r="BQ288" s="59" t="str">
        <f>IF(BP288="","",COUNTIF(特定市町村確認用!D:D,事業実施条件確認シート!BP289))</f>
        <v/>
      </c>
    </row>
    <row r="289" spans="2:69" x14ac:dyDescent="0.4">
      <c r="B289" s="97">
        <v>270</v>
      </c>
      <c r="C289" s="98"/>
      <c r="D289" s="98"/>
      <c r="E289" s="98"/>
      <c r="F289" s="98"/>
      <c r="G289" s="98"/>
      <c r="H289" s="98"/>
      <c r="I289" s="29" t="str">
        <f t="shared" si="19"/>
        <v/>
      </c>
      <c r="J289" s="99"/>
      <c r="K289" s="211"/>
      <c r="L289" s="212"/>
      <c r="M289" s="213"/>
      <c r="N289" s="98"/>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0"/>
      <c r="AY289" s="100"/>
      <c r="AZ289" s="100"/>
      <c r="BA289" s="100"/>
      <c r="BB289" s="100"/>
      <c r="BC289" s="100"/>
      <c r="BD289" s="100"/>
      <c r="BE289" s="100"/>
      <c r="BF289" s="100"/>
      <c r="BG289" s="59" t="s">
        <v>2</v>
      </c>
      <c r="BP289" s="96" t="str">
        <f t="shared" si="20"/>
        <v/>
      </c>
      <c r="BQ289" s="59" t="str">
        <f>IF(BP289="","",COUNTIF(特定市町村確認用!D:D,事業実施条件確認シート!BP290))</f>
        <v/>
      </c>
    </row>
    <row r="290" spans="2:69" x14ac:dyDescent="0.4">
      <c r="B290" s="97">
        <v>271</v>
      </c>
      <c r="C290" s="98"/>
      <c r="D290" s="98"/>
      <c r="E290" s="98"/>
      <c r="F290" s="98"/>
      <c r="G290" s="98"/>
      <c r="H290" s="98"/>
      <c r="I290" s="29" t="str">
        <f t="shared" si="19"/>
        <v/>
      </c>
      <c r="J290" s="99"/>
      <c r="K290" s="211"/>
      <c r="L290" s="212"/>
      <c r="M290" s="213"/>
      <c r="N290" s="98"/>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0"/>
      <c r="AY290" s="100"/>
      <c r="AZ290" s="100"/>
      <c r="BA290" s="100"/>
      <c r="BB290" s="100"/>
      <c r="BC290" s="100"/>
      <c r="BD290" s="100"/>
      <c r="BE290" s="100"/>
      <c r="BF290" s="100"/>
      <c r="BG290" s="59" t="s">
        <v>2</v>
      </c>
      <c r="BP290" s="96" t="str">
        <f t="shared" si="20"/>
        <v/>
      </c>
      <c r="BQ290" s="59" t="str">
        <f>IF(BP290="","",COUNTIF(特定市町村確認用!D:D,事業実施条件確認シート!BP291))</f>
        <v/>
      </c>
    </row>
    <row r="291" spans="2:69" x14ac:dyDescent="0.4">
      <c r="B291" s="97">
        <v>272</v>
      </c>
      <c r="C291" s="98"/>
      <c r="D291" s="98"/>
      <c r="E291" s="98"/>
      <c r="F291" s="98"/>
      <c r="G291" s="98"/>
      <c r="H291" s="98"/>
      <c r="I291" s="29" t="str">
        <f t="shared" si="19"/>
        <v/>
      </c>
      <c r="J291" s="99"/>
      <c r="K291" s="211"/>
      <c r="L291" s="212"/>
      <c r="M291" s="213"/>
      <c r="N291" s="98"/>
      <c r="O291" s="100"/>
      <c r="P291" s="100"/>
      <c r="Q291" s="100"/>
      <c r="R291" s="100"/>
      <c r="S291" s="100"/>
      <c r="T291" s="100"/>
      <c r="U291" s="100"/>
      <c r="V291" s="100"/>
      <c r="W291" s="100"/>
      <c r="X291" s="100"/>
      <c r="Y291" s="100"/>
      <c r="Z291" s="100"/>
      <c r="AA291" s="100"/>
      <c r="AB291" s="100"/>
      <c r="AC291" s="100"/>
      <c r="AD291" s="100"/>
      <c r="AE291" s="100"/>
      <c r="AF291" s="100"/>
      <c r="AG291" s="100"/>
      <c r="AH291" s="100"/>
      <c r="AI291" s="100"/>
      <c r="AJ291" s="100"/>
      <c r="AK291" s="100"/>
      <c r="AL291" s="100"/>
      <c r="AM291" s="100"/>
      <c r="AN291" s="100"/>
      <c r="AO291" s="100"/>
      <c r="AP291" s="100"/>
      <c r="AQ291" s="100"/>
      <c r="AR291" s="100"/>
      <c r="AS291" s="100"/>
      <c r="AT291" s="100"/>
      <c r="AU291" s="100"/>
      <c r="AV291" s="100"/>
      <c r="AW291" s="100"/>
      <c r="AX291" s="100"/>
      <c r="AY291" s="100"/>
      <c r="AZ291" s="100"/>
      <c r="BA291" s="100"/>
      <c r="BB291" s="100"/>
      <c r="BC291" s="100"/>
      <c r="BD291" s="100"/>
      <c r="BE291" s="100"/>
      <c r="BF291" s="100"/>
      <c r="BG291" s="59" t="s">
        <v>2</v>
      </c>
      <c r="BP291" s="96" t="str">
        <f t="shared" si="20"/>
        <v/>
      </c>
      <c r="BQ291" s="59" t="str">
        <f>IF(BP291="","",COUNTIF(特定市町村確認用!D:D,事業実施条件確認シート!BP292))</f>
        <v/>
      </c>
    </row>
    <row r="292" spans="2:69" x14ac:dyDescent="0.4">
      <c r="B292" s="97">
        <v>273</v>
      </c>
      <c r="C292" s="98"/>
      <c r="D292" s="98"/>
      <c r="E292" s="98"/>
      <c r="F292" s="98"/>
      <c r="G292" s="98"/>
      <c r="H292" s="98"/>
      <c r="I292" s="29" t="str">
        <f t="shared" si="19"/>
        <v/>
      </c>
      <c r="J292" s="99"/>
      <c r="K292" s="211"/>
      <c r="L292" s="212"/>
      <c r="M292" s="213"/>
      <c r="N292" s="98"/>
      <c r="O292" s="100"/>
      <c r="P292" s="100"/>
      <c r="Q292" s="100"/>
      <c r="R292" s="100"/>
      <c r="S292" s="100"/>
      <c r="T292" s="100"/>
      <c r="U292" s="100"/>
      <c r="V292" s="100"/>
      <c r="W292" s="100"/>
      <c r="X292" s="100"/>
      <c r="Y292" s="100"/>
      <c r="Z292" s="100"/>
      <c r="AA292" s="100"/>
      <c r="AB292" s="100"/>
      <c r="AC292" s="100"/>
      <c r="AD292" s="100"/>
      <c r="AE292" s="100"/>
      <c r="AF292" s="100"/>
      <c r="AG292" s="100"/>
      <c r="AH292" s="100"/>
      <c r="AI292" s="100"/>
      <c r="AJ292" s="100"/>
      <c r="AK292" s="100"/>
      <c r="AL292" s="100"/>
      <c r="AM292" s="100"/>
      <c r="AN292" s="100"/>
      <c r="AO292" s="100"/>
      <c r="AP292" s="100"/>
      <c r="AQ292" s="100"/>
      <c r="AR292" s="100"/>
      <c r="AS292" s="100"/>
      <c r="AT292" s="100"/>
      <c r="AU292" s="100"/>
      <c r="AV292" s="100"/>
      <c r="AW292" s="100"/>
      <c r="AX292" s="100"/>
      <c r="AY292" s="100"/>
      <c r="AZ292" s="100"/>
      <c r="BA292" s="100"/>
      <c r="BB292" s="100"/>
      <c r="BC292" s="100"/>
      <c r="BD292" s="100"/>
      <c r="BE292" s="100"/>
      <c r="BF292" s="100"/>
      <c r="BG292" s="59" t="s">
        <v>2</v>
      </c>
      <c r="BP292" s="96" t="str">
        <f t="shared" si="20"/>
        <v/>
      </c>
      <c r="BQ292" s="59" t="str">
        <f>IF(BP292="","",COUNTIF(特定市町村確認用!D:D,事業実施条件確認シート!BP293))</f>
        <v/>
      </c>
    </row>
    <row r="293" spans="2:69" x14ac:dyDescent="0.4">
      <c r="B293" s="97">
        <v>274</v>
      </c>
      <c r="C293" s="98"/>
      <c r="D293" s="98"/>
      <c r="E293" s="98"/>
      <c r="F293" s="98"/>
      <c r="G293" s="98"/>
      <c r="H293" s="98"/>
      <c r="I293" s="29" t="str">
        <f t="shared" si="19"/>
        <v/>
      </c>
      <c r="J293" s="99"/>
      <c r="K293" s="211"/>
      <c r="L293" s="212"/>
      <c r="M293" s="213"/>
      <c r="N293" s="98"/>
      <c r="O293" s="100"/>
      <c r="P293" s="100"/>
      <c r="Q293" s="100"/>
      <c r="R293" s="100"/>
      <c r="S293" s="100"/>
      <c r="T293" s="100"/>
      <c r="U293" s="100"/>
      <c r="V293" s="100"/>
      <c r="W293" s="100"/>
      <c r="X293" s="100"/>
      <c r="Y293" s="100"/>
      <c r="Z293" s="100"/>
      <c r="AA293" s="100"/>
      <c r="AB293" s="100"/>
      <c r="AC293" s="100"/>
      <c r="AD293" s="100"/>
      <c r="AE293" s="100"/>
      <c r="AF293" s="100"/>
      <c r="AG293" s="100"/>
      <c r="AH293" s="100"/>
      <c r="AI293" s="100"/>
      <c r="AJ293" s="100"/>
      <c r="AK293" s="100"/>
      <c r="AL293" s="100"/>
      <c r="AM293" s="100"/>
      <c r="AN293" s="100"/>
      <c r="AO293" s="100"/>
      <c r="AP293" s="100"/>
      <c r="AQ293" s="100"/>
      <c r="AR293" s="100"/>
      <c r="AS293" s="100"/>
      <c r="AT293" s="100"/>
      <c r="AU293" s="100"/>
      <c r="AV293" s="100"/>
      <c r="AW293" s="100"/>
      <c r="AX293" s="100"/>
      <c r="AY293" s="100"/>
      <c r="AZ293" s="100"/>
      <c r="BA293" s="100"/>
      <c r="BB293" s="100"/>
      <c r="BC293" s="100"/>
      <c r="BD293" s="100"/>
      <c r="BE293" s="100"/>
      <c r="BF293" s="100"/>
      <c r="BG293" s="59" t="s">
        <v>2</v>
      </c>
      <c r="BP293" s="96" t="str">
        <f t="shared" si="20"/>
        <v/>
      </c>
      <c r="BQ293" s="59" t="str">
        <f>IF(BP293="","",COUNTIF(特定市町村確認用!D:D,事業実施条件確認シート!BP294))</f>
        <v/>
      </c>
    </row>
    <row r="294" spans="2:69" x14ac:dyDescent="0.4">
      <c r="B294" s="97">
        <v>275</v>
      </c>
      <c r="C294" s="98"/>
      <c r="D294" s="98"/>
      <c r="E294" s="98"/>
      <c r="F294" s="98"/>
      <c r="G294" s="98"/>
      <c r="H294" s="98"/>
      <c r="I294" s="29" t="str">
        <f t="shared" si="19"/>
        <v/>
      </c>
      <c r="J294" s="99"/>
      <c r="K294" s="211"/>
      <c r="L294" s="212"/>
      <c r="M294" s="213"/>
      <c r="N294" s="98"/>
      <c r="O294" s="100"/>
      <c r="P294" s="100"/>
      <c r="Q294" s="100"/>
      <c r="R294" s="100"/>
      <c r="S294" s="100"/>
      <c r="T294" s="100"/>
      <c r="U294" s="100"/>
      <c r="V294" s="100"/>
      <c r="W294" s="100"/>
      <c r="X294" s="100"/>
      <c r="Y294" s="100"/>
      <c r="Z294" s="100"/>
      <c r="AA294" s="100"/>
      <c r="AB294" s="100"/>
      <c r="AC294" s="100"/>
      <c r="AD294" s="100"/>
      <c r="AE294" s="100"/>
      <c r="AF294" s="100"/>
      <c r="AG294" s="100"/>
      <c r="AH294" s="100"/>
      <c r="AI294" s="100"/>
      <c r="AJ294" s="100"/>
      <c r="AK294" s="100"/>
      <c r="AL294" s="100"/>
      <c r="AM294" s="100"/>
      <c r="AN294" s="100"/>
      <c r="AO294" s="100"/>
      <c r="AP294" s="100"/>
      <c r="AQ294" s="100"/>
      <c r="AR294" s="100"/>
      <c r="AS294" s="100"/>
      <c r="AT294" s="100"/>
      <c r="AU294" s="100"/>
      <c r="AV294" s="100"/>
      <c r="AW294" s="100"/>
      <c r="AX294" s="100"/>
      <c r="AY294" s="100"/>
      <c r="AZ294" s="100"/>
      <c r="BA294" s="100"/>
      <c r="BB294" s="100"/>
      <c r="BC294" s="100"/>
      <c r="BD294" s="100"/>
      <c r="BE294" s="100"/>
      <c r="BF294" s="100"/>
      <c r="BG294" s="59" t="s">
        <v>2</v>
      </c>
      <c r="BP294" s="96" t="str">
        <f t="shared" si="20"/>
        <v/>
      </c>
      <c r="BQ294" s="59" t="str">
        <f>IF(BP294="","",COUNTIF(特定市町村確認用!D:D,事業実施条件確認シート!BP295))</f>
        <v/>
      </c>
    </row>
    <row r="295" spans="2:69" x14ac:dyDescent="0.4">
      <c r="B295" s="97">
        <v>276</v>
      </c>
      <c r="C295" s="98"/>
      <c r="D295" s="98"/>
      <c r="E295" s="98"/>
      <c r="F295" s="98"/>
      <c r="G295" s="98"/>
      <c r="H295" s="98"/>
      <c r="I295" s="29" t="str">
        <f t="shared" si="19"/>
        <v/>
      </c>
      <c r="J295" s="99"/>
      <c r="K295" s="211"/>
      <c r="L295" s="212"/>
      <c r="M295" s="213"/>
      <c r="N295" s="98"/>
      <c r="O295" s="100"/>
      <c r="P295" s="100"/>
      <c r="Q295" s="100"/>
      <c r="R295" s="100"/>
      <c r="S295" s="100"/>
      <c r="T295" s="100"/>
      <c r="U295" s="100"/>
      <c r="V295" s="100"/>
      <c r="W295" s="100"/>
      <c r="X295" s="100"/>
      <c r="Y295" s="100"/>
      <c r="Z295" s="100"/>
      <c r="AA295" s="100"/>
      <c r="AB295" s="100"/>
      <c r="AC295" s="100"/>
      <c r="AD295" s="100"/>
      <c r="AE295" s="100"/>
      <c r="AF295" s="100"/>
      <c r="AG295" s="100"/>
      <c r="AH295" s="100"/>
      <c r="AI295" s="100"/>
      <c r="AJ295" s="100"/>
      <c r="AK295" s="100"/>
      <c r="AL295" s="100"/>
      <c r="AM295" s="100"/>
      <c r="AN295" s="100"/>
      <c r="AO295" s="100"/>
      <c r="AP295" s="100"/>
      <c r="AQ295" s="100"/>
      <c r="AR295" s="100"/>
      <c r="AS295" s="100"/>
      <c r="AT295" s="100"/>
      <c r="AU295" s="100"/>
      <c r="AV295" s="100"/>
      <c r="AW295" s="100"/>
      <c r="AX295" s="100"/>
      <c r="AY295" s="100"/>
      <c r="AZ295" s="100"/>
      <c r="BA295" s="100"/>
      <c r="BB295" s="100"/>
      <c r="BC295" s="100"/>
      <c r="BD295" s="100"/>
      <c r="BE295" s="100"/>
      <c r="BF295" s="100"/>
      <c r="BG295" s="59" t="s">
        <v>2</v>
      </c>
      <c r="BP295" s="96" t="str">
        <f t="shared" si="20"/>
        <v/>
      </c>
      <c r="BQ295" s="59" t="str">
        <f>IF(BP295="","",COUNTIF(特定市町村確認用!D:D,事業実施条件確認シート!BP296))</f>
        <v/>
      </c>
    </row>
    <row r="296" spans="2:69" x14ac:dyDescent="0.4">
      <c r="B296" s="97">
        <v>277</v>
      </c>
      <c r="C296" s="98"/>
      <c r="D296" s="98"/>
      <c r="E296" s="98"/>
      <c r="F296" s="98"/>
      <c r="G296" s="98"/>
      <c r="H296" s="98"/>
      <c r="I296" s="29" t="str">
        <f t="shared" si="19"/>
        <v/>
      </c>
      <c r="J296" s="99"/>
      <c r="K296" s="211"/>
      <c r="L296" s="212"/>
      <c r="M296" s="213"/>
      <c r="N296" s="98"/>
      <c r="O296" s="100"/>
      <c r="P296" s="100"/>
      <c r="Q296" s="100"/>
      <c r="R296" s="100"/>
      <c r="S296" s="100"/>
      <c r="T296" s="100"/>
      <c r="U296" s="100"/>
      <c r="V296" s="100"/>
      <c r="W296" s="100"/>
      <c r="X296" s="100"/>
      <c r="Y296" s="100"/>
      <c r="Z296" s="100"/>
      <c r="AA296" s="100"/>
      <c r="AB296" s="100"/>
      <c r="AC296" s="100"/>
      <c r="AD296" s="100"/>
      <c r="AE296" s="100"/>
      <c r="AF296" s="100"/>
      <c r="AG296" s="100"/>
      <c r="AH296" s="100"/>
      <c r="AI296" s="100"/>
      <c r="AJ296" s="100"/>
      <c r="AK296" s="100"/>
      <c r="AL296" s="100"/>
      <c r="AM296" s="100"/>
      <c r="AN296" s="100"/>
      <c r="AO296" s="100"/>
      <c r="AP296" s="100"/>
      <c r="AQ296" s="100"/>
      <c r="AR296" s="100"/>
      <c r="AS296" s="100"/>
      <c r="AT296" s="100"/>
      <c r="AU296" s="100"/>
      <c r="AV296" s="100"/>
      <c r="AW296" s="100"/>
      <c r="AX296" s="100"/>
      <c r="AY296" s="100"/>
      <c r="AZ296" s="100"/>
      <c r="BA296" s="100"/>
      <c r="BB296" s="100"/>
      <c r="BC296" s="100"/>
      <c r="BD296" s="100"/>
      <c r="BE296" s="100"/>
      <c r="BF296" s="100"/>
      <c r="BG296" s="59" t="s">
        <v>2</v>
      </c>
      <c r="BP296" s="96" t="str">
        <f t="shared" si="20"/>
        <v/>
      </c>
      <c r="BQ296" s="59" t="str">
        <f>IF(BP296="","",COUNTIF(特定市町村確認用!D:D,事業実施条件確認シート!BP297))</f>
        <v/>
      </c>
    </row>
    <row r="297" spans="2:69" x14ac:dyDescent="0.4">
      <c r="B297" s="97">
        <v>278</v>
      </c>
      <c r="C297" s="98"/>
      <c r="D297" s="98"/>
      <c r="E297" s="98"/>
      <c r="F297" s="98"/>
      <c r="G297" s="98"/>
      <c r="H297" s="98"/>
      <c r="I297" s="29" t="str">
        <f t="shared" si="19"/>
        <v/>
      </c>
      <c r="J297" s="99"/>
      <c r="K297" s="211"/>
      <c r="L297" s="212"/>
      <c r="M297" s="213"/>
      <c r="N297" s="98"/>
      <c r="O297" s="100"/>
      <c r="P297" s="100"/>
      <c r="Q297" s="100"/>
      <c r="R297" s="100"/>
      <c r="S297" s="100"/>
      <c r="T297" s="100"/>
      <c r="U297" s="100"/>
      <c r="V297" s="100"/>
      <c r="W297" s="100"/>
      <c r="X297" s="100"/>
      <c r="Y297" s="100"/>
      <c r="Z297" s="100"/>
      <c r="AA297" s="100"/>
      <c r="AB297" s="100"/>
      <c r="AC297" s="100"/>
      <c r="AD297" s="100"/>
      <c r="AE297" s="100"/>
      <c r="AF297" s="100"/>
      <c r="AG297" s="100"/>
      <c r="AH297" s="100"/>
      <c r="AI297" s="100"/>
      <c r="AJ297" s="100"/>
      <c r="AK297" s="100"/>
      <c r="AL297" s="100"/>
      <c r="AM297" s="100"/>
      <c r="AN297" s="100"/>
      <c r="AO297" s="100"/>
      <c r="AP297" s="100"/>
      <c r="AQ297" s="100"/>
      <c r="AR297" s="100"/>
      <c r="AS297" s="100"/>
      <c r="AT297" s="100"/>
      <c r="AU297" s="100"/>
      <c r="AV297" s="100"/>
      <c r="AW297" s="100"/>
      <c r="AX297" s="100"/>
      <c r="AY297" s="100"/>
      <c r="AZ297" s="100"/>
      <c r="BA297" s="100"/>
      <c r="BB297" s="100"/>
      <c r="BC297" s="100"/>
      <c r="BD297" s="100"/>
      <c r="BE297" s="100"/>
      <c r="BF297" s="100"/>
      <c r="BG297" s="59" t="s">
        <v>2</v>
      </c>
      <c r="BP297" s="96" t="str">
        <f t="shared" si="20"/>
        <v/>
      </c>
      <c r="BQ297" s="59" t="str">
        <f>IF(BP297="","",COUNTIF(特定市町村確認用!D:D,事業実施条件確認シート!BP298))</f>
        <v/>
      </c>
    </row>
    <row r="298" spans="2:69" x14ac:dyDescent="0.4">
      <c r="B298" s="97">
        <v>279</v>
      </c>
      <c r="C298" s="98"/>
      <c r="D298" s="98"/>
      <c r="E298" s="98"/>
      <c r="F298" s="98"/>
      <c r="G298" s="98"/>
      <c r="H298" s="98"/>
      <c r="I298" s="29" t="str">
        <f t="shared" si="19"/>
        <v/>
      </c>
      <c r="J298" s="99"/>
      <c r="K298" s="211"/>
      <c r="L298" s="212"/>
      <c r="M298" s="213"/>
      <c r="N298" s="98"/>
      <c r="O298" s="100"/>
      <c r="P298" s="100"/>
      <c r="Q298" s="100"/>
      <c r="R298" s="100"/>
      <c r="S298" s="100"/>
      <c r="T298" s="100"/>
      <c r="U298" s="100"/>
      <c r="V298" s="100"/>
      <c r="W298" s="100"/>
      <c r="X298" s="100"/>
      <c r="Y298" s="100"/>
      <c r="Z298" s="100"/>
      <c r="AA298" s="100"/>
      <c r="AB298" s="100"/>
      <c r="AC298" s="100"/>
      <c r="AD298" s="100"/>
      <c r="AE298" s="100"/>
      <c r="AF298" s="100"/>
      <c r="AG298" s="100"/>
      <c r="AH298" s="100"/>
      <c r="AI298" s="100"/>
      <c r="AJ298" s="100"/>
      <c r="AK298" s="100"/>
      <c r="AL298" s="100"/>
      <c r="AM298" s="100"/>
      <c r="AN298" s="100"/>
      <c r="AO298" s="100"/>
      <c r="AP298" s="100"/>
      <c r="AQ298" s="100"/>
      <c r="AR298" s="100"/>
      <c r="AS298" s="100"/>
      <c r="AT298" s="100"/>
      <c r="AU298" s="100"/>
      <c r="AV298" s="100"/>
      <c r="AW298" s="100"/>
      <c r="AX298" s="100"/>
      <c r="AY298" s="100"/>
      <c r="AZ298" s="100"/>
      <c r="BA298" s="100"/>
      <c r="BB298" s="100"/>
      <c r="BC298" s="100"/>
      <c r="BD298" s="100"/>
      <c r="BE298" s="100"/>
      <c r="BF298" s="100"/>
      <c r="BG298" s="59" t="s">
        <v>2</v>
      </c>
      <c r="BP298" s="96" t="str">
        <f t="shared" si="20"/>
        <v/>
      </c>
      <c r="BQ298" s="59" t="str">
        <f>IF(BP298="","",COUNTIF(特定市町村確認用!D:D,事業実施条件確認シート!BP299))</f>
        <v/>
      </c>
    </row>
    <row r="299" spans="2:69" x14ac:dyDescent="0.4">
      <c r="B299" s="97">
        <v>280</v>
      </c>
      <c r="C299" s="98"/>
      <c r="D299" s="98"/>
      <c r="E299" s="98"/>
      <c r="F299" s="98"/>
      <c r="G299" s="98"/>
      <c r="H299" s="98"/>
      <c r="I299" s="29" t="str">
        <f t="shared" si="19"/>
        <v/>
      </c>
      <c r="J299" s="99"/>
      <c r="K299" s="211"/>
      <c r="L299" s="212"/>
      <c r="M299" s="213"/>
      <c r="N299" s="98"/>
      <c r="O299" s="100"/>
      <c r="P299" s="100"/>
      <c r="Q299" s="100"/>
      <c r="R299" s="100"/>
      <c r="S299" s="100"/>
      <c r="T299" s="100"/>
      <c r="U299" s="100"/>
      <c r="V299" s="100"/>
      <c r="W299" s="100"/>
      <c r="X299" s="100"/>
      <c r="Y299" s="100"/>
      <c r="Z299" s="100"/>
      <c r="AA299" s="100"/>
      <c r="AB299" s="100"/>
      <c r="AC299" s="100"/>
      <c r="AD299" s="100"/>
      <c r="AE299" s="100"/>
      <c r="AF299" s="100"/>
      <c r="AG299" s="100"/>
      <c r="AH299" s="100"/>
      <c r="AI299" s="100"/>
      <c r="AJ299" s="100"/>
      <c r="AK299" s="100"/>
      <c r="AL299" s="100"/>
      <c r="AM299" s="100"/>
      <c r="AN299" s="100"/>
      <c r="AO299" s="100"/>
      <c r="AP299" s="100"/>
      <c r="AQ299" s="100"/>
      <c r="AR299" s="100"/>
      <c r="AS299" s="100"/>
      <c r="AT299" s="100"/>
      <c r="AU299" s="100"/>
      <c r="AV299" s="100"/>
      <c r="AW299" s="100"/>
      <c r="AX299" s="100"/>
      <c r="AY299" s="100"/>
      <c r="AZ299" s="100"/>
      <c r="BA299" s="100"/>
      <c r="BB299" s="100"/>
      <c r="BC299" s="100"/>
      <c r="BD299" s="100"/>
      <c r="BE299" s="100"/>
      <c r="BF299" s="100"/>
      <c r="BG299" s="59" t="s">
        <v>2</v>
      </c>
      <c r="BP299" s="96" t="str">
        <f t="shared" si="20"/>
        <v/>
      </c>
      <c r="BQ299" s="59" t="str">
        <f>IF(BP299="","",COUNTIF(特定市町村確認用!D:D,事業実施条件確認シート!BP300))</f>
        <v/>
      </c>
    </row>
    <row r="300" spans="2:69" x14ac:dyDescent="0.4">
      <c r="B300" s="97">
        <v>281</v>
      </c>
      <c r="C300" s="98"/>
      <c r="D300" s="98"/>
      <c r="E300" s="98"/>
      <c r="F300" s="98"/>
      <c r="G300" s="98"/>
      <c r="H300" s="98"/>
      <c r="I300" s="29" t="str">
        <f t="shared" ref="I300:I319" si="21">IF(BJ300=1,"該当","")</f>
        <v/>
      </c>
      <c r="J300" s="99"/>
      <c r="K300" s="211"/>
      <c r="L300" s="212"/>
      <c r="M300" s="213"/>
      <c r="N300" s="98"/>
      <c r="O300" s="100"/>
      <c r="P300" s="100"/>
      <c r="Q300" s="100"/>
      <c r="R300" s="100"/>
      <c r="S300" s="100"/>
      <c r="T300" s="100"/>
      <c r="U300" s="100"/>
      <c r="V300" s="100"/>
      <c r="W300" s="100"/>
      <c r="X300" s="100"/>
      <c r="Y300" s="100"/>
      <c r="Z300" s="100"/>
      <c r="AA300" s="100"/>
      <c r="AB300" s="100"/>
      <c r="AC300" s="100"/>
      <c r="AD300" s="100"/>
      <c r="AE300" s="100"/>
      <c r="AF300" s="100"/>
      <c r="AG300" s="100"/>
      <c r="AH300" s="100"/>
      <c r="AI300" s="100"/>
      <c r="AJ300" s="100"/>
      <c r="AK300" s="100"/>
      <c r="AL300" s="100"/>
      <c r="AM300" s="100"/>
      <c r="AN300" s="100"/>
      <c r="AO300" s="100"/>
      <c r="AP300" s="100"/>
      <c r="AQ300" s="100"/>
      <c r="AR300" s="100"/>
      <c r="AS300" s="100"/>
      <c r="AT300" s="100"/>
      <c r="AU300" s="100"/>
      <c r="AV300" s="100"/>
      <c r="AW300" s="100"/>
      <c r="AX300" s="100"/>
      <c r="AY300" s="100"/>
      <c r="AZ300" s="100"/>
      <c r="BA300" s="100"/>
      <c r="BB300" s="100"/>
      <c r="BC300" s="100"/>
      <c r="BD300" s="100"/>
      <c r="BE300" s="100"/>
      <c r="BF300" s="100"/>
      <c r="BG300" s="59" t="s">
        <v>2</v>
      </c>
      <c r="BP300" s="96" t="str">
        <f t="shared" si="20"/>
        <v/>
      </c>
      <c r="BQ300" s="59" t="str">
        <f>IF(BP300="","",COUNTIF(特定市町村確認用!D:D,事業実施条件確認シート!BP301))</f>
        <v/>
      </c>
    </row>
    <row r="301" spans="2:69" x14ac:dyDescent="0.4">
      <c r="B301" s="97">
        <v>282</v>
      </c>
      <c r="C301" s="98"/>
      <c r="D301" s="98"/>
      <c r="E301" s="98"/>
      <c r="F301" s="98"/>
      <c r="G301" s="98"/>
      <c r="H301" s="98"/>
      <c r="I301" s="29" t="str">
        <f t="shared" si="21"/>
        <v/>
      </c>
      <c r="J301" s="99"/>
      <c r="K301" s="211"/>
      <c r="L301" s="212"/>
      <c r="M301" s="213"/>
      <c r="N301" s="98"/>
      <c r="O301" s="100"/>
      <c r="P301" s="100"/>
      <c r="Q301" s="100"/>
      <c r="R301" s="100"/>
      <c r="S301" s="100"/>
      <c r="T301" s="100"/>
      <c r="U301" s="100"/>
      <c r="V301" s="100"/>
      <c r="W301" s="100"/>
      <c r="X301" s="100"/>
      <c r="Y301" s="100"/>
      <c r="Z301" s="100"/>
      <c r="AA301" s="100"/>
      <c r="AB301" s="100"/>
      <c r="AC301" s="100"/>
      <c r="AD301" s="100"/>
      <c r="AE301" s="100"/>
      <c r="AF301" s="100"/>
      <c r="AG301" s="100"/>
      <c r="AH301" s="100"/>
      <c r="AI301" s="100"/>
      <c r="AJ301" s="100"/>
      <c r="AK301" s="100"/>
      <c r="AL301" s="100"/>
      <c r="AM301" s="100"/>
      <c r="AN301" s="100"/>
      <c r="AO301" s="100"/>
      <c r="AP301" s="100"/>
      <c r="AQ301" s="100"/>
      <c r="AR301" s="100"/>
      <c r="AS301" s="100"/>
      <c r="AT301" s="100"/>
      <c r="AU301" s="100"/>
      <c r="AV301" s="100"/>
      <c r="AW301" s="100"/>
      <c r="AX301" s="100"/>
      <c r="AY301" s="100"/>
      <c r="AZ301" s="100"/>
      <c r="BA301" s="100"/>
      <c r="BB301" s="100"/>
      <c r="BC301" s="100"/>
      <c r="BD301" s="100"/>
      <c r="BE301" s="100"/>
      <c r="BF301" s="100"/>
      <c r="BG301" s="59" t="s">
        <v>2</v>
      </c>
      <c r="BP301" s="96" t="str">
        <f t="shared" si="20"/>
        <v/>
      </c>
      <c r="BQ301" s="59" t="str">
        <f>IF(BP301="","",COUNTIF(特定市町村確認用!D:D,事業実施条件確認シート!BP302))</f>
        <v/>
      </c>
    </row>
    <row r="302" spans="2:69" x14ac:dyDescent="0.4">
      <c r="B302" s="97">
        <v>283</v>
      </c>
      <c r="C302" s="98"/>
      <c r="D302" s="98"/>
      <c r="E302" s="98"/>
      <c r="F302" s="98"/>
      <c r="G302" s="98"/>
      <c r="H302" s="98"/>
      <c r="I302" s="29" t="str">
        <f t="shared" si="21"/>
        <v/>
      </c>
      <c r="J302" s="99"/>
      <c r="K302" s="211"/>
      <c r="L302" s="212"/>
      <c r="M302" s="213"/>
      <c r="N302" s="98"/>
      <c r="O302" s="100"/>
      <c r="P302" s="100"/>
      <c r="Q302" s="100"/>
      <c r="R302" s="100"/>
      <c r="S302" s="100"/>
      <c r="T302" s="100"/>
      <c r="U302" s="100"/>
      <c r="V302" s="100"/>
      <c r="W302" s="100"/>
      <c r="X302" s="100"/>
      <c r="Y302" s="100"/>
      <c r="Z302" s="100"/>
      <c r="AA302" s="100"/>
      <c r="AB302" s="100"/>
      <c r="AC302" s="100"/>
      <c r="AD302" s="100"/>
      <c r="AE302" s="100"/>
      <c r="AF302" s="100"/>
      <c r="AG302" s="100"/>
      <c r="AH302" s="100"/>
      <c r="AI302" s="100"/>
      <c r="AJ302" s="100"/>
      <c r="AK302" s="100"/>
      <c r="AL302" s="100"/>
      <c r="AM302" s="100"/>
      <c r="AN302" s="100"/>
      <c r="AO302" s="100"/>
      <c r="AP302" s="100"/>
      <c r="AQ302" s="100"/>
      <c r="AR302" s="100"/>
      <c r="AS302" s="100"/>
      <c r="AT302" s="100"/>
      <c r="AU302" s="100"/>
      <c r="AV302" s="100"/>
      <c r="AW302" s="100"/>
      <c r="AX302" s="100"/>
      <c r="AY302" s="100"/>
      <c r="AZ302" s="100"/>
      <c r="BA302" s="100"/>
      <c r="BB302" s="100"/>
      <c r="BC302" s="100"/>
      <c r="BD302" s="100"/>
      <c r="BE302" s="100"/>
      <c r="BF302" s="100"/>
      <c r="BG302" s="59" t="s">
        <v>2</v>
      </c>
      <c r="BP302" s="96" t="str">
        <f t="shared" si="20"/>
        <v/>
      </c>
      <c r="BQ302" s="59" t="str">
        <f>IF(BP302="","",COUNTIF(特定市町村確認用!D:D,事業実施条件確認シート!BP303))</f>
        <v/>
      </c>
    </row>
    <row r="303" spans="2:69" x14ac:dyDescent="0.4">
      <c r="B303" s="97">
        <v>284</v>
      </c>
      <c r="C303" s="98"/>
      <c r="D303" s="98"/>
      <c r="E303" s="98"/>
      <c r="F303" s="98"/>
      <c r="G303" s="98"/>
      <c r="H303" s="98"/>
      <c r="I303" s="29" t="str">
        <f t="shared" si="21"/>
        <v/>
      </c>
      <c r="J303" s="99"/>
      <c r="K303" s="211"/>
      <c r="L303" s="212"/>
      <c r="M303" s="213"/>
      <c r="N303" s="98"/>
      <c r="O303" s="100"/>
      <c r="P303" s="100"/>
      <c r="Q303" s="100"/>
      <c r="R303" s="100"/>
      <c r="S303" s="100"/>
      <c r="T303" s="100"/>
      <c r="U303" s="100"/>
      <c r="V303" s="100"/>
      <c r="W303" s="100"/>
      <c r="X303" s="100"/>
      <c r="Y303" s="100"/>
      <c r="Z303" s="100"/>
      <c r="AA303" s="100"/>
      <c r="AB303" s="100"/>
      <c r="AC303" s="100"/>
      <c r="AD303" s="100"/>
      <c r="AE303" s="100"/>
      <c r="AF303" s="100"/>
      <c r="AG303" s="100"/>
      <c r="AH303" s="100"/>
      <c r="AI303" s="100"/>
      <c r="AJ303" s="100"/>
      <c r="AK303" s="100"/>
      <c r="AL303" s="100"/>
      <c r="AM303" s="100"/>
      <c r="AN303" s="100"/>
      <c r="AO303" s="100"/>
      <c r="AP303" s="100"/>
      <c r="AQ303" s="100"/>
      <c r="AR303" s="100"/>
      <c r="AS303" s="100"/>
      <c r="AT303" s="100"/>
      <c r="AU303" s="100"/>
      <c r="AV303" s="100"/>
      <c r="AW303" s="100"/>
      <c r="AX303" s="100"/>
      <c r="AY303" s="100"/>
      <c r="AZ303" s="100"/>
      <c r="BA303" s="100"/>
      <c r="BB303" s="100"/>
      <c r="BC303" s="100"/>
      <c r="BD303" s="100"/>
      <c r="BE303" s="100"/>
      <c r="BF303" s="100"/>
      <c r="BG303" s="59" t="s">
        <v>2</v>
      </c>
      <c r="BP303" s="96" t="str">
        <f t="shared" si="20"/>
        <v/>
      </c>
      <c r="BQ303" s="59" t="str">
        <f>IF(BP303="","",COUNTIF(特定市町村確認用!D:D,事業実施条件確認シート!BP304))</f>
        <v/>
      </c>
    </row>
    <row r="304" spans="2:69" x14ac:dyDescent="0.4">
      <c r="B304" s="97">
        <v>285</v>
      </c>
      <c r="C304" s="98"/>
      <c r="D304" s="98"/>
      <c r="E304" s="98"/>
      <c r="F304" s="98"/>
      <c r="G304" s="98"/>
      <c r="H304" s="98"/>
      <c r="I304" s="29" t="str">
        <f t="shared" si="21"/>
        <v/>
      </c>
      <c r="J304" s="99"/>
      <c r="K304" s="211"/>
      <c r="L304" s="212"/>
      <c r="M304" s="213"/>
      <c r="N304" s="98"/>
      <c r="O304" s="100"/>
      <c r="P304" s="100"/>
      <c r="Q304" s="100"/>
      <c r="R304" s="100"/>
      <c r="S304" s="100"/>
      <c r="T304" s="100"/>
      <c r="U304" s="100"/>
      <c r="V304" s="100"/>
      <c r="W304" s="100"/>
      <c r="X304" s="100"/>
      <c r="Y304" s="100"/>
      <c r="Z304" s="100"/>
      <c r="AA304" s="100"/>
      <c r="AB304" s="100"/>
      <c r="AC304" s="100"/>
      <c r="AD304" s="100"/>
      <c r="AE304" s="100"/>
      <c r="AF304" s="100"/>
      <c r="AG304" s="100"/>
      <c r="AH304" s="100"/>
      <c r="AI304" s="100"/>
      <c r="AJ304" s="100"/>
      <c r="AK304" s="100"/>
      <c r="AL304" s="100"/>
      <c r="AM304" s="100"/>
      <c r="AN304" s="100"/>
      <c r="AO304" s="100"/>
      <c r="AP304" s="100"/>
      <c r="AQ304" s="100"/>
      <c r="AR304" s="100"/>
      <c r="AS304" s="100"/>
      <c r="AT304" s="100"/>
      <c r="AU304" s="100"/>
      <c r="AV304" s="100"/>
      <c r="AW304" s="100"/>
      <c r="AX304" s="100"/>
      <c r="AY304" s="100"/>
      <c r="AZ304" s="100"/>
      <c r="BA304" s="100"/>
      <c r="BB304" s="100"/>
      <c r="BC304" s="100"/>
      <c r="BD304" s="100"/>
      <c r="BE304" s="100"/>
      <c r="BF304" s="100"/>
      <c r="BG304" s="59" t="s">
        <v>2</v>
      </c>
      <c r="BP304" s="96" t="str">
        <f t="shared" si="20"/>
        <v/>
      </c>
      <c r="BQ304" s="59" t="str">
        <f>IF(BP304="","",COUNTIF(特定市町村確認用!D:D,事業実施条件確認シート!BP305))</f>
        <v/>
      </c>
    </row>
    <row r="305" spans="2:69" x14ac:dyDescent="0.4">
      <c r="B305" s="97">
        <v>286</v>
      </c>
      <c r="C305" s="98"/>
      <c r="D305" s="98"/>
      <c r="E305" s="98"/>
      <c r="F305" s="98"/>
      <c r="G305" s="98"/>
      <c r="H305" s="98"/>
      <c r="I305" s="29" t="str">
        <f t="shared" si="21"/>
        <v/>
      </c>
      <c r="J305" s="99"/>
      <c r="K305" s="211"/>
      <c r="L305" s="212"/>
      <c r="M305" s="213"/>
      <c r="N305" s="98"/>
      <c r="O305" s="100"/>
      <c r="P305" s="100"/>
      <c r="Q305" s="100"/>
      <c r="R305" s="100"/>
      <c r="S305" s="100"/>
      <c r="T305" s="100"/>
      <c r="U305" s="100"/>
      <c r="V305" s="100"/>
      <c r="W305" s="100"/>
      <c r="X305" s="100"/>
      <c r="Y305" s="100"/>
      <c r="Z305" s="100"/>
      <c r="AA305" s="100"/>
      <c r="AB305" s="100"/>
      <c r="AC305" s="100"/>
      <c r="AD305" s="100"/>
      <c r="AE305" s="100"/>
      <c r="AF305" s="100"/>
      <c r="AG305" s="100"/>
      <c r="AH305" s="100"/>
      <c r="AI305" s="100"/>
      <c r="AJ305" s="100"/>
      <c r="AK305" s="100"/>
      <c r="AL305" s="100"/>
      <c r="AM305" s="100"/>
      <c r="AN305" s="100"/>
      <c r="AO305" s="100"/>
      <c r="AP305" s="100"/>
      <c r="AQ305" s="100"/>
      <c r="AR305" s="100"/>
      <c r="AS305" s="100"/>
      <c r="AT305" s="100"/>
      <c r="AU305" s="100"/>
      <c r="AV305" s="100"/>
      <c r="AW305" s="100"/>
      <c r="AX305" s="100"/>
      <c r="AY305" s="100"/>
      <c r="AZ305" s="100"/>
      <c r="BA305" s="100"/>
      <c r="BB305" s="100"/>
      <c r="BC305" s="100"/>
      <c r="BD305" s="100"/>
      <c r="BE305" s="100"/>
      <c r="BF305" s="100"/>
      <c r="BG305" s="59" t="s">
        <v>2</v>
      </c>
      <c r="BP305" s="96" t="str">
        <f t="shared" si="20"/>
        <v/>
      </c>
      <c r="BQ305" s="59" t="str">
        <f>IF(BP305="","",COUNTIF(特定市町村確認用!D:D,事業実施条件確認シート!BP306))</f>
        <v/>
      </c>
    </row>
    <row r="306" spans="2:69" x14ac:dyDescent="0.4">
      <c r="B306" s="97">
        <v>287</v>
      </c>
      <c r="C306" s="98"/>
      <c r="D306" s="98"/>
      <c r="E306" s="98"/>
      <c r="F306" s="98"/>
      <c r="G306" s="98"/>
      <c r="H306" s="98"/>
      <c r="I306" s="29" t="str">
        <f t="shared" si="21"/>
        <v/>
      </c>
      <c r="J306" s="99"/>
      <c r="K306" s="211"/>
      <c r="L306" s="212"/>
      <c r="M306" s="213"/>
      <c r="N306" s="98"/>
      <c r="O306" s="100"/>
      <c r="P306" s="100"/>
      <c r="Q306" s="100"/>
      <c r="R306" s="100"/>
      <c r="S306" s="100"/>
      <c r="T306" s="100"/>
      <c r="U306" s="100"/>
      <c r="V306" s="100"/>
      <c r="W306" s="100"/>
      <c r="X306" s="100"/>
      <c r="Y306" s="100"/>
      <c r="Z306" s="100"/>
      <c r="AA306" s="100"/>
      <c r="AB306" s="100"/>
      <c r="AC306" s="100"/>
      <c r="AD306" s="100"/>
      <c r="AE306" s="100"/>
      <c r="AF306" s="100"/>
      <c r="AG306" s="100"/>
      <c r="AH306" s="100"/>
      <c r="AI306" s="100"/>
      <c r="AJ306" s="100"/>
      <c r="AK306" s="100"/>
      <c r="AL306" s="100"/>
      <c r="AM306" s="100"/>
      <c r="AN306" s="100"/>
      <c r="AO306" s="100"/>
      <c r="AP306" s="100"/>
      <c r="AQ306" s="100"/>
      <c r="AR306" s="100"/>
      <c r="AS306" s="100"/>
      <c r="AT306" s="100"/>
      <c r="AU306" s="100"/>
      <c r="AV306" s="100"/>
      <c r="AW306" s="100"/>
      <c r="AX306" s="100"/>
      <c r="AY306" s="100"/>
      <c r="AZ306" s="100"/>
      <c r="BA306" s="100"/>
      <c r="BB306" s="100"/>
      <c r="BC306" s="100"/>
      <c r="BD306" s="100"/>
      <c r="BE306" s="100"/>
      <c r="BF306" s="100"/>
      <c r="BG306" s="59" t="s">
        <v>2</v>
      </c>
      <c r="BP306" s="96" t="str">
        <f t="shared" si="20"/>
        <v/>
      </c>
      <c r="BQ306" s="59" t="str">
        <f>IF(BP306="","",COUNTIF(特定市町村確認用!D:D,事業実施条件確認シート!BP307))</f>
        <v/>
      </c>
    </row>
    <row r="307" spans="2:69" x14ac:dyDescent="0.4">
      <c r="B307" s="97">
        <v>288</v>
      </c>
      <c r="C307" s="98"/>
      <c r="D307" s="98"/>
      <c r="E307" s="98"/>
      <c r="F307" s="98"/>
      <c r="G307" s="98"/>
      <c r="H307" s="98"/>
      <c r="I307" s="29" t="str">
        <f t="shared" si="21"/>
        <v/>
      </c>
      <c r="J307" s="99"/>
      <c r="K307" s="211"/>
      <c r="L307" s="212"/>
      <c r="M307" s="213"/>
      <c r="N307" s="98"/>
      <c r="O307" s="100"/>
      <c r="P307" s="100"/>
      <c r="Q307" s="100"/>
      <c r="R307" s="100"/>
      <c r="S307" s="100"/>
      <c r="T307" s="100"/>
      <c r="U307" s="100"/>
      <c r="V307" s="100"/>
      <c r="W307" s="100"/>
      <c r="X307" s="100"/>
      <c r="Y307" s="100"/>
      <c r="Z307" s="100"/>
      <c r="AA307" s="100"/>
      <c r="AB307" s="100"/>
      <c r="AC307" s="100"/>
      <c r="AD307" s="100"/>
      <c r="AE307" s="100"/>
      <c r="AF307" s="100"/>
      <c r="AG307" s="100"/>
      <c r="AH307" s="100"/>
      <c r="AI307" s="100"/>
      <c r="AJ307" s="100"/>
      <c r="AK307" s="100"/>
      <c r="AL307" s="100"/>
      <c r="AM307" s="100"/>
      <c r="AN307" s="100"/>
      <c r="AO307" s="100"/>
      <c r="AP307" s="100"/>
      <c r="AQ307" s="100"/>
      <c r="AR307" s="100"/>
      <c r="AS307" s="100"/>
      <c r="AT307" s="100"/>
      <c r="AU307" s="100"/>
      <c r="AV307" s="100"/>
      <c r="AW307" s="100"/>
      <c r="AX307" s="100"/>
      <c r="AY307" s="100"/>
      <c r="AZ307" s="100"/>
      <c r="BA307" s="100"/>
      <c r="BB307" s="100"/>
      <c r="BC307" s="100"/>
      <c r="BD307" s="100"/>
      <c r="BE307" s="100"/>
      <c r="BF307" s="100"/>
      <c r="BG307" s="59" t="s">
        <v>2</v>
      </c>
      <c r="BP307" s="96" t="str">
        <f t="shared" si="20"/>
        <v/>
      </c>
      <c r="BQ307" s="59" t="str">
        <f>IF(BP307="","",COUNTIF(特定市町村確認用!D:D,事業実施条件確認シート!BP308))</f>
        <v/>
      </c>
    </row>
    <row r="308" spans="2:69" x14ac:dyDescent="0.4">
      <c r="B308" s="97">
        <v>289</v>
      </c>
      <c r="C308" s="98"/>
      <c r="D308" s="98"/>
      <c r="E308" s="98"/>
      <c r="F308" s="98"/>
      <c r="G308" s="98"/>
      <c r="H308" s="98"/>
      <c r="I308" s="29" t="str">
        <f t="shared" si="21"/>
        <v/>
      </c>
      <c r="J308" s="99"/>
      <c r="K308" s="211"/>
      <c r="L308" s="212"/>
      <c r="M308" s="213"/>
      <c r="N308" s="98"/>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0"/>
      <c r="AY308" s="100"/>
      <c r="AZ308" s="100"/>
      <c r="BA308" s="100"/>
      <c r="BB308" s="100"/>
      <c r="BC308" s="100"/>
      <c r="BD308" s="100"/>
      <c r="BE308" s="100"/>
      <c r="BF308" s="100"/>
      <c r="BG308" s="59" t="s">
        <v>2</v>
      </c>
      <c r="BP308" s="96" t="str">
        <f t="shared" si="20"/>
        <v/>
      </c>
      <c r="BQ308" s="59" t="str">
        <f>IF(BP308="","",COUNTIF(特定市町村確認用!D:D,事業実施条件確認シート!BP309))</f>
        <v/>
      </c>
    </row>
    <row r="309" spans="2:69" x14ac:dyDescent="0.4">
      <c r="B309" s="97">
        <v>290</v>
      </c>
      <c r="C309" s="98"/>
      <c r="D309" s="98"/>
      <c r="E309" s="98"/>
      <c r="F309" s="98"/>
      <c r="G309" s="98"/>
      <c r="H309" s="98"/>
      <c r="I309" s="29" t="str">
        <f t="shared" si="21"/>
        <v/>
      </c>
      <c r="J309" s="99"/>
      <c r="K309" s="211"/>
      <c r="L309" s="212"/>
      <c r="M309" s="213"/>
      <c r="N309" s="98"/>
      <c r="O309" s="100"/>
      <c r="P309" s="100"/>
      <c r="Q309" s="100"/>
      <c r="R309" s="100"/>
      <c r="S309" s="100"/>
      <c r="T309" s="100"/>
      <c r="U309" s="100"/>
      <c r="V309" s="100"/>
      <c r="W309" s="100"/>
      <c r="X309" s="100"/>
      <c r="Y309" s="100"/>
      <c r="Z309" s="100"/>
      <c r="AA309" s="100"/>
      <c r="AB309" s="100"/>
      <c r="AC309" s="100"/>
      <c r="AD309" s="100"/>
      <c r="AE309" s="100"/>
      <c r="AF309" s="100"/>
      <c r="AG309" s="100"/>
      <c r="AH309" s="100"/>
      <c r="AI309" s="100"/>
      <c r="AJ309" s="100"/>
      <c r="AK309" s="100"/>
      <c r="AL309" s="100"/>
      <c r="AM309" s="100"/>
      <c r="AN309" s="100"/>
      <c r="AO309" s="100"/>
      <c r="AP309" s="100"/>
      <c r="AQ309" s="100"/>
      <c r="AR309" s="100"/>
      <c r="AS309" s="100"/>
      <c r="AT309" s="100"/>
      <c r="AU309" s="100"/>
      <c r="AV309" s="100"/>
      <c r="AW309" s="100"/>
      <c r="AX309" s="100"/>
      <c r="AY309" s="100"/>
      <c r="AZ309" s="100"/>
      <c r="BA309" s="100"/>
      <c r="BB309" s="100"/>
      <c r="BC309" s="100"/>
      <c r="BD309" s="100"/>
      <c r="BE309" s="100"/>
      <c r="BF309" s="100"/>
      <c r="BG309" s="59" t="s">
        <v>2</v>
      </c>
      <c r="BP309" s="96" t="str">
        <f t="shared" si="20"/>
        <v/>
      </c>
      <c r="BQ309" s="59" t="str">
        <f>IF(BP309="","",COUNTIF(特定市町村確認用!D:D,事業実施条件確認シート!BP310))</f>
        <v/>
      </c>
    </row>
    <row r="310" spans="2:69" x14ac:dyDescent="0.4">
      <c r="B310" s="97">
        <v>291</v>
      </c>
      <c r="C310" s="98"/>
      <c r="D310" s="98"/>
      <c r="E310" s="98"/>
      <c r="F310" s="98"/>
      <c r="G310" s="98"/>
      <c r="H310" s="98"/>
      <c r="I310" s="29" t="str">
        <f t="shared" si="21"/>
        <v/>
      </c>
      <c r="J310" s="99"/>
      <c r="K310" s="211"/>
      <c r="L310" s="212"/>
      <c r="M310" s="213"/>
      <c r="N310" s="98"/>
      <c r="O310" s="100"/>
      <c r="P310" s="100"/>
      <c r="Q310" s="100"/>
      <c r="R310" s="100"/>
      <c r="S310" s="100"/>
      <c r="T310" s="100"/>
      <c r="U310" s="100"/>
      <c r="V310" s="100"/>
      <c r="W310" s="100"/>
      <c r="X310" s="100"/>
      <c r="Y310" s="100"/>
      <c r="Z310" s="100"/>
      <c r="AA310" s="100"/>
      <c r="AB310" s="100"/>
      <c r="AC310" s="100"/>
      <c r="AD310" s="100"/>
      <c r="AE310" s="100"/>
      <c r="AF310" s="100"/>
      <c r="AG310" s="100"/>
      <c r="AH310" s="100"/>
      <c r="AI310" s="100"/>
      <c r="AJ310" s="100"/>
      <c r="AK310" s="100"/>
      <c r="AL310" s="100"/>
      <c r="AM310" s="100"/>
      <c r="AN310" s="100"/>
      <c r="AO310" s="100"/>
      <c r="AP310" s="100"/>
      <c r="AQ310" s="100"/>
      <c r="AR310" s="100"/>
      <c r="AS310" s="100"/>
      <c r="AT310" s="100"/>
      <c r="AU310" s="100"/>
      <c r="AV310" s="100"/>
      <c r="AW310" s="100"/>
      <c r="AX310" s="100"/>
      <c r="AY310" s="100"/>
      <c r="AZ310" s="100"/>
      <c r="BA310" s="100"/>
      <c r="BB310" s="100"/>
      <c r="BC310" s="100"/>
      <c r="BD310" s="100"/>
      <c r="BE310" s="100"/>
      <c r="BF310" s="100"/>
      <c r="BG310" s="59" t="s">
        <v>2</v>
      </c>
      <c r="BP310" s="96" t="str">
        <f t="shared" si="20"/>
        <v/>
      </c>
      <c r="BQ310" s="59" t="str">
        <f>IF(BP310="","",COUNTIF(特定市町村確認用!D:D,事業実施条件確認シート!BP311))</f>
        <v/>
      </c>
    </row>
    <row r="311" spans="2:69" x14ac:dyDescent="0.4">
      <c r="B311" s="97">
        <v>292</v>
      </c>
      <c r="C311" s="98"/>
      <c r="D311" s="98"/>
      <c r="E311" s="98"/>
      <c r="F311" s="98"/>
      <c r="G311" s="98"/>
      <c r="H311" s="98"/>
      <c r="I311" s="29" t="str">
        <f t="shared" si="21"/>
        <v/>
      </c>
      <c r="J311" s="99"/>
      <c r="K311" s="211"/>
      <c r="L311" s="212"/>
      <c r="M311" s="213"/>
      <c r="N311" s="98"/>
      <c r="O311" s="100"/>
      <c r="P311" s="100"/>
      <c r="Q311" s="100"/>
      <c r="R311" s="100"/>
      <c r="S311" s="100"/>
      <c r="T311" s="100"/>
      <c r="U311" s="100"/>
      <c r="V311" s="100"/>
      <c r="W311" s="100"/>
      <c r="X311" s="100"/>
      <c r="Y311" s="100"/>
      <c r="Z311" s="100"/>
      <c r="AA311" s="100"/>
      <c r="AB311" s="100"/>
      <c r="AC311" s="100"/>
      <c r="AD311" s="100"/>
      <c r="AE311" s="100"/>
      <c r="AF311" s="100"/>
      <c r="AG311" s="100"/>
      <c r="AH311" s="100"/>
      <c r="AI311" s="100"/>
      <c r="AJ311" s="100"/>
      <c r="AK311" s="100"/>
      <c r="AL311" s="100"/>
      <c r="AM311" s="100"/>
      <c r="AN311" s="100"/>
      <c r="AO311" s="100"/>
      <c r="AP311" s="100"/>
      <c r="AQ311" s="100"/>
      <c r="AR311" s="100"/>
      <c r="AS311" s="100"/>
      <c r="AT311" s="100"/>
      <c r="AU311" s="100"/>
      <c r="AV311" s="100"/>
      <c r="AW311" s="100"/>
      <c r="AX311" s="100"/>
      <c r="AY311" s="100"/>
      <c r="AZ311" s="100"/>
      <c r="BA311" s="100"/>
      <c r="BB311" s="100"/>
      <c r="BC311" s="100"/>
      <c r="BD311" s="100"/>
      <c r="BE311" s="100"/>
      <c r="BF311" s="100"/>
      <c r="BG311" s="59" t="s">
        <v>2</v>
      </c>
      <c r="BP311" s="96" t="str">
        <f t="shared" si="20"/>
        <v/>
      </c>
      <c r="BQ311" s="59" t="str">
        <f>IF(BP311="","",COUNTIF(特定市町村確認用!D:D,事業実施条件確認シート!BP312))</f>
        <v/>
      </c>
    </row>
    <row r="312" spans="2:69" x14ac:dyDescent="0.4">
      <c r="B312" s="97">
        <v>293</v>
      </c>
      <c r="C312" s="98"/>
      <c r="D312" s="98"/>
      <c r="E312" s="98"/>
      <c r="F312" s="98"/>
      <c r="G312" s="98"/>
      <c r="H312" s="98"/>
      <c r="I312" s="29" t="str">
        <f t="shared" si="21"/>
        <v/>
      </c>
      <c r="J312" s="99"/>
      <c r="K312" s="211"/>
      <c r="L312" s="212"/>
      <c r="M312" s="213"/>
      <c r="N312" s="98"/>
      <c r="O312" s="100"/>
      <c r="P312" s="100"/>
      <c r="Q312" s="100"/>
      <c r="R312" s="100"/>
      <c r="S312" s="100"/>
      <c r="T312" s="100"/>
      <c r="U312" s="100"/>
      <c r="V312" s="100"/>
      <c r="W312" s="100"/>
      <c r="X312" s="100"/>
      <c r="Y312" s="100"/>
      <c r="Z312" s="100"/>
      <c r="AA312" s="100"/>
      <c r="AB312" s="100"/>
      <c r="AC312" s="100"/>
      <c r="AD312" s="100"/>
      <c r="AE312" s="100"/>
      <c r="AF312" s="100"/>
      <c r="AG312" s="100"/>
      <c r="AH312" s="100"/>
      <c r="AI312" s="100"/>
      <c r="AJ312" s="100"/>
      <c r="AK312" s="100"/>
      <c r="AL312" s="100"/>
      <c r="AM312" s="100"/>
      <c r="AN312" s="100"/>
      <c r="AO312" s="100"/>
      <c r="AP312" s="100"/>
      <c r="AQ312" s="100"/>
      <c r="AR312" s="100"/>
      <c r="AS312" s="100"/>
      <c r="AT312" s="100"/>
      <c r="AU312" s="100"/>
      <c r="AV312" s="100"/>
      <c r="AW312" s="100"/>
      <c r="AX312" s="100"/>
      <c r="AY312" s="100"/>
      <c r="AZ312" s="100"/>
      <c r="BA312" s="100"/>
      <c r="BB312" s="100"/>
      <c r="BC312" s="100"/>
      <c r="BD312" s="100"/>
      <c r="BE312" s="100"/>
      <c r="BF312" s="100"/>
      <c r="BG312" s="59" t="s">
        <v>2</v>
      </c>
      <c r="BP312" s="96" t="str">
        <f t="shared" si="20"/>
        <v/>
      </c>
      <c r="BQ312" s="59" t="str">
        <f>IF(BP312="","",COUNTIF(特定市町村確認用!D:D,事業実施条件確認シート!BP313))</f>
        <v/>
      </c>
    </row>
    <row r="313" spans="2:69" x14ac:dyDescent="0.4">
      <c r="B313" s="97">
        <v>294</v>
      </c>
      <c r="C313" s="98"/>
      <c r="D313" s="98"/>
      <c r="E313" s="98"/>
      <c r="F313" s="98"/>
      <c r="G313" s="98"/>
      <c r="H313" s="98"/>
      <c r="I313" s="29" t="str">
        <f t="shared" si="21"/>
        <v/>
      </c>
      <c r="J313" s="99"/>
      <c r="K313" s="211"/>
      <c r="L313" s="212"/>
      <c r="M313" s="213"/>
      <c r="N313" s="98"/>
      <c r="O313" s="100"/>
      <c r="P313" s="100"/>
      <c r="Q313" s="100"/>
      <c r="R313" s="100"/>
      <c r="S313" s="100"/>
      <c r="T313" s="100"/>
      <c r="U313" s="100"/>
      <c r="V313" s="100"/>
      <c r="W313" s="100"/>
      <c r="X313" s="100"/>
      <c r="Y313" s="100"/>
      <c r="Z313" s="100"/>
      <c r="AA313" s="100"/>
      <c r="AB313" s="100"/>
      <c r="AC313" s="100"/>
      <c r="AD313" s="100"/>
      <c r="AE313" s="100"/>
      <c r="AF313" s="100"/>
      <c r="AG313" s="100"/>
      <c r="AH313" s="100"/>
      <c r="AI313" s="100"/>
      <c r="AJ313" s="100"/>
      <c r="AK313" s="100"/>
      <c r="AL313" s="100"/>
      <c r="AM313" s="100"/>
      <c r="AN313" s="100"/>
      <c r="AO313" s="100"/>
      <c r="AP313" s="100"/>
      <c r="AQ313" s="100"/>
      <c r="AR313" s="100"/>
      <c r="AS313" s="100"/>
      <c r="AT313" s="100"/>
      <c r="AU313" s="100"/>
      <c r="AV313" s="100"/>
      <c r="AW313" s="100"/>
      <c r="AX313" s="100"/>
      <c r="AY313" s="100"/>
      <c r="AZ313" s="100"/>
      <c r="BA313" s="100"/>
      <c r="BB313" s="100"/>
      <c r="BC313" s="100"/>
      <c r="BD313" s="100"/>
      <c r="BE313" s="100"/>
      <c r="BF313" s="100"/>
      <c r="BG313" s="59" t="s">
        <v>2</v>
      </c>
      <c r="BP313" s="96" t="str">
        <f t="shared" si="20"/>
        <v/>
      </c>
      <c r="BQ313" s="59" t="str">
        <f>IF(BP313="","",COUNTIF(特定市町村確認用!D:D,事業実施条件確認シート!BP314))</f>
        <v/>
      </c>
    </row>
    <row r="314" spans="2:69" x14ac:dyDescent="0.4">
      <c r="B314" s="97">
        <v>295</v>
      </c>
      <c r="C314" s="98"/>
      <c r="D314" s="98"/>
      <c r="E314" s="98"/>
      <c r="F314" s="98"/>
      <c r="G314" s="98"/>
      <c r="H314" s="98"/>
      <c r="I314" s="29" t="str">
        <f t="shared" si="21"/>
        <v/>
      </c>
      <c r="J314" s="99"/>
      <c r="K314" s="211"/>
      <c r="L314" s="212"/>
      <c r="M314" s="213"/>
      <c r="N314" s="98"/>
      <c r="O314" s="100"/>
      <c r="P314" s="100"/>
      <c r="Q314" s="100"/>
      <c r="R314" s="100"/>
      <c r="S314" s="100"/>
      <c r="T314" s="100"/>
      <c r="U314" s="100"/>
      <c r="V314" s="100"/>
      <c r="W314" s="100"/>
      <c r="X314" s="100"/>
      <c r="Y314" s="100"/>
      <c r="Z314" s="100"/>
      <c r="AA314" s="100"/>
      <c r="AB314" s="100"/>
      <c r="AC314" s="100"/>
      <c r="AD314" s="100"/>
      <c r="AE314" s="100"/>
      <c r="AF314" s="100"/>
      <c r="AG314" s="100"/>
      <c r="AH314" s="100"/>
      <c r="AI314" s="100"/>
      <c r="AJ314" s="100"/>
      <c r="AK314" s="100"/>
      <c r="AL314" s="100"/>
      <c r="AM314" s="100"/>
      <c r="AN314" s="100"/>
      <c r="AO314" s="100"/>
      <c r="AP314" s="100"/>
      <c r="AQ314" s="100"/>
      <c r="AR314" s="100"/>
      <c r="AS314" s="100"/>
      <c r="AT314" s="100"/>
      <c r="AU314" s="100"/>
      <c r="AV314" s="100"/>
      <c r="AW314" s="100"/>
      <c r="AX314" s="100"/>
      <c r="AY314" s="100"/>
      <c r="AZ314" s="100"/>
      <c r="BA314" s="100"/>
      <c r="BB314" s="100"/>
      <c r="BC314" s="100"/>
      <c r="BD314" s="100"/>
      <c r="BE314" s="100"/>
      <c r="BF314" s="100"/>
      <c r="BG314" s="59" t="s">
        <v>2</v>
      </c>
      <c r="BP314" s="96" t="str">
        <f t="shared" si="20"/>
        <v/>
      </c>
      <c r="BQ314" s="59" t="str">
        <f>IF(BP314="","",COUNTIF(特定市町村確認用!D:D,事業実施条件確認シート!BP315))</f>
        <v/>
      </c>
    </row>
    <row r="315" spans="2:69" x14ac:dyDescent="0.4">
      <c r="B315" s="97">
        <v>296</v>
      </c>
      <c r="C315" s="98"/>
      <c r="D315" s="98"/>
      <c r="E315" s="98"/>
      <c r="F315" s="98"/>
      <c r="G315" s="98"/>
      <c r="H315" s="98"/>
      <c r="I315" s="29" t="str">
        <f t="shared" si="21"/>
        <v/>
      </c>
      <c r="J315" s="99"/>
      <c r="K315" s="211"/>
      <c r="L315" s="212"/>
      <c r="M315" s="213"/>
      <c r="N315" s="98"/>
      <c r="O315" s="100"/>
      <c r="P315" s="100"/>
      <c r="Q315" s="100"/>
      <c r="R315" s="100"/>
      <c r="S315" s="100"/>
      <c r="T315" s="100"/>
      <c r="U315" s="100"/>
      <c r="V315" s="100"/>
      <c r="W315" s="100"/>
      <c r="X315" s="100"/>
      <c r="Y315" s="100"/>
      <c r="Z315" s="100"/>
      <c r="AA315" s="100"/>
      <c r="AB315" s="100"/>
      <c r="AC315" s="100"/>
      <c r="AD315" s="100"/>
      <c r="AE315" s="100"/>
      <c r="AF315" s="100"/>
      <c r="AG315" s="100"/>
      <c r="AH315" s="100"/>
      <c r="AI315" s="100"/>
      <c r="AJ315" s="100"/>
      <c r="AK315" s="100"/>
      <c r="AL315" s="100"/>
      <c r="AM315" s="100"/>
      <c r="AN315" s="100"/>
      <c r="AO315" s="100"/>
      <c r="AP315" s="100"/>
      <c r="AQ315" s="100"/>
      <c r="AR315" s="100"/>
      <c r="AS315" s="100"/>
      <c r="AT315" s="100"/>
      <c r="AU315" s="100"/>
      <c r="AV315" s="100"/>
      <c r="AW315" s="100"/>
      <c r="AX315" s="100"/>
      <c r="AY315" s="100"/>
      <c r="AZ315" s="100"/>
      <c r="BA315" s="100"/>
      <c r="BB315" s="100"/>
      <c r="BC315" s="100"/>
      <c r="BD315" s="100"/>
      <c r="BE315" s="100"/>
      <c r="BF315" s="100"/>
      <c r="BG315" s="59" t="s">
        <v>2</v>
      </c>
      <c r="BP315" s="96" t="str">
        <f t="shared" si="20"/>
        <v/>
      </c>
      <c r="BQ315" s="59" t="str">
        <f>IF(BP315="","",COUNTIF(特定市町村確認用!D:D,事業実施条件確認シート!BP316))</f>
        <v/>
      </c>
    </row>
    <row r="316" spans="2:69" x14ac:dyDescent="0.4">
      <c r="B316" s="97">
        <v>297</v>
      </c>
      <c r="C316" s="98"/>
      <c r="D316" s="98"/>
      <c r="E316" s="98"/>
      <c r="F316" s="98"/>
      <c r="G316" s="98"/>
      <c r="H316" s="98"/>
      <c r="I316" s="29" t="str">
        <f t="shared" si="21"/>
        <v/>
      </c>
      <c r="J316" s="99"/>
      <c r="K316" s="211"/>
      <c r="L316" s="212"/>
      <c r="M316" s="213"/>
      <c r="N316" s="98"/>
      <c r="O316" s="100"/>
      <c r="P316" s="100"/>
      <c r="Q316" s="100"/>
      <c r="R316" s="100"/>
      <c r="S316" s="100"/>
      <c r="T316" s="100"/>
      <c r="U316" s="100"/>
      <c r="V316" s="100"/>
      <c r="W316" s="100"/>
      <c r="X316" s="100"/>
      <c r="Y316" s="100"/>
      <c r="Z316" s="100"/>
      <c r="AA316" s="100"/>
      <c r="AB316" s="100"/>
      <c r="AC316" s="100"/>
      <c r="AD316" s="100"/>
      <c r="AE316" s="100"/>
      <c r="AF316" s="100"/>
      <c r="AG316" s="100"/>
      <c r="AH316" s="100"/>
      <c r="AI316" s="100"/>
      <c r="AJ316" s="100"/>
      <c r="AK316" s="100"/>
      <c r="AL316" s="100"/>
      <c r="AM316" s="100"/>
      <c r="AN316" s="100"/>
      <c r="AO316" s="100"/>
      <c r="AP316" s="100"/>
      <c r="AQ316" s="100"/>
      <c r="AR316" s="100"/>
      <c r="AS316" s="100"/>
      <c r="AT316" s="100"/>
      <c r="AU316" s="100"/>
      <c r="AV316" s="100"/>
      <c r="AW316" s="100"/>
      <c r="AX316" s="100"/>
      <c r="AY316" s="100"/>
      <c r="AZ316" s="100"/>
      <c r="BA316" s="100"/>
      <c r="BB316" s="100"/>
      <c r="BC316" s="100"/>
      <c r="BD316" s="100"/>
      <c r="BE316" s="100"/>
      <c r="BF316" s="100"/>
      <c r="BG316" s="59" t="s">
        <v>2</v>
      </c>
      <c r="BP316" s="96" t="str">
        <f t="shared" si="20"/>
        <v/>
      </c>
      <c r="BQ316" s="59" t="str">
        <f>IF(BP316="","",COUNTIF(特定市町村確認用!D:D,事業実施条件確認シート!BP317))</f>
        <v/>
      </c>
    </row>
    <row r="317" spans="2:69" x14ac:dyDescent="0.4">
      <c r="B317" s="97">
        <v>298</v>
      </c>
      <c r="C317" s="98"/>
      <c r="D317" s="98"/>
      <c r="E317" s="98"/>
      <c r="F317" s="98"/>
      <c r="G317" s="98"/>
      <c r="H317" s="98"/>
      <c r="I317" s="29" t="str">
        <f t="shared" si="21"/>
        <v/>
      </c>
      <c r="J317" s="99"/>
      <c r="K317" s="211"/>
      <c r="L317" s="212"/>
      <c r="M317" s="213"/>
      <c r="N317" s="98"/>
      <c r="O317" s="100"/>
      <c r="P317" s="100"/>
      <c r="Q317" s="100"/>
      <c r="R317" s="100"/>
      <c r="S317" s="100"/>
      <c r="T317" s="100"/>
      <c r="U317" s="100"/>
      <c r="V317" s="100"/>
      <c r="W317" s="100"/>
      <c r="X317" s="100"/>
      <c r="Y317" s="100"/>
      <c r="Z317" s="100"/>
      <c r="AA317" s="100"/>
      <c r="AB317" s="100"/>
      <c r="AC317" s="100"/>
      <c r="AD317" s="100"/>
      <c r="AE317" s="100"/>
      <c r="AF317" s="100"/>
      <c r="AG317" s="100"/>
      <c r="AH317" s="100"/>
      <c r="AI317" s="100"/>
      <c r="AJ317" s="100"/>
      <c r="AK317" s="100"/>
      <c r="AL317" s="100"/>
      <c r="AM317" s="100"/>
      <c r="AN317" s="100"/>
      <c r="AO317" s="100"/>
      <c r="AP317" s="100"/>
      <c r="AQ317" s="100"/>
      <c r="AR317" s="100"/>
      <c r="AS317" s="100"/>
      <c r="AT317" s="100"/>
      <c r="AU317" s="100"/>
      <c r="AV317" s="100"/>
      <c r="AW317" s="100"/>
      <c r="AX317" s="100"/>
      <c r="AY317" s="100"/>
      <c r="AZ317" s="100"/>
      <c r="BA317" s="100"/>
      <c r="BB317" s="100"/>
      <c r="BC317" s="100"/>
      <c r="BD317" s="100"/>
      <c r="BE317" s="100"/>
      <c r="BF317" s="100"/>
      <c r="BG317" s="59" t="s">
        <v>2</v>
      </c>
      <c r="BP317" s="96" t="str">
        <f t="shared" si="20"/>
        <v/>
      </c>
      <c r="BQ317" s="59" t="str">
        <f>IF(BP317="","",COUNTIF(特定市町村確認用!D:D,事業実施条件確認シート!BP318))</f>
        <v/>
      </c>
    </row>
    <row r="318" spans="2:69" x14ac:dyDescent="0.4">
      <c r="B318" s="97">
        <v>299</v>
      </c>
      <c r="C318" s="98"/>
      <c r="D318" s="98"/>
      <c r="E318" s="98"/>
      <c r="F318" s="98"/>
      <c r="G318" s="98"/>
      <c r="H318" s="98"/>
      <c r="I318" s="29" t="str">
        <f t="shared" si="21"/>
        <v/>
      </c>
      <c r="J318" s="99"/>
      <c r="K318" s="211"/>
      <c r="L318" s="212"/>
      <c r="M318" s="213"/>
      <c r="N318" s="98"/>
      <c r="O318" s="100"/>
      <c r="P318" s="100"/>
      <c r="Q318" s="100"/>
      <c r="R318" s="100"/>
      <c r="S318" s="100"/>
      <c r="T318" s="100"/>
      <c r="U318" s="100"/>
      <c r="V318" s="100"/>
      <c r="W318" s="100"/>
      <c r="X318" s="100"/>
      <c r="Y318" s="100"/>
      <c r="Z318" s="100"/>
      <c r="AA318" s="100"/>
      <c r="AB318" s="100"/>
      <c r="AC318" s="100"/>
      <c r="AD318" s="100"/>
      <c r="AE318" s="100"/>
      <c r="AF318" s="100"/>
      <c r="AG318" s="100"/>
      <c r="AH318" s="100"/>
      <c r="AI318" s="100"/>
      <c r="AJ318" s="100"/>
      <c r="AK318" s="100"/>
      <c r="AL318" s="100"/>
      <c r="AM318" s="100"/>
      <c r="AN318" s="100"/>
      <c r="AO318" s="100"/>
      <c r="AP318" s="100"/>
      <c r="AQ318" s="100"/>
      <c r="AR318" s="100"/>
      <c r="AS318" s="100"/>
      <c r="AT318" s="100"/>
      <c r="AU318" s="100"/>
      <c r="AV318" s="100"/>
      <c r="AW318" s="100"/>
      <c r="AX318" s="100"/>
      <c r="AY318" s="100"/>
      <c r="AZ318" s="100"/>
      <c r="BA318" s="100"/>
      <c r="BB318" s="100"/>
      <c r="BC318" s="100"/>
      <c r="BD318" s="100"/>
      <c r="BE318" s="100"/>
      <c r="BF318" s="100"/>
      <c r="BG318" s="59" t="s">
        <v>2</v>
      </c>
      <c r="BP318" s="96" t="str">
        <f t="shared" si="20"/>
        <v/>
      </c>
      <c r="BQ318" s="59" t="str">
        <f>IF(BP318="","",COUNTIF(特定市町村確認用!D:D,事業実施条件確認シート!BP319))</f>
        <v/>
      </c>
    </row>
    <row r="319" spans="2:69" x14ac:dyDescent="0.4">
      <c r="B319" s="97">
        <v>300</v>
      </c>
      <c r="C319" s="98"/>
      <c r="D319" s="98"/>
      <c r="E319" s="98"/>
      <c r="F319" s="98"/>
      <c r="G319" s="98"/>
      <c r="H319" s="98"/>
      <c r="I319" s="29" t="str">
        <f t="shared" si="21"/>
        <v/>
      </c>
      <c r="J319" s="99"/>
      <c r="K319" s="214"/>
      <c r="L319" s="215"/>
      <c r="M319" s="216"/>
      <c r="N319" s="98"/>
      <c r="O319" s="100"/>
      <c r="P319" s="100"/>
      <c r="Q319" s="100"/>
      <c r="R319" s="100"/>
      <c r="S319" s="100"/>
      <c r="T319" s="100"/>
      <c r="U319" s="100"/>
      <c r="V319" s="100"/>
      <c r="W319" s="100"/>
      <c r="X319" s="100"/>
      <c r="Y319" s="100"/>
      <c r="Z319" s="100"/>
      <c r="AA319" s="100"/>
      <c r="AB319" s="100"/>
      <c r="AC319" s="100"/>
      <c r="AD319" s="100"/>
      <c r="AE319" s="100"/>
      <c r="AF319" s="100"/>
      <c r="AG319" s="100"/>
      <c r="AH319" s="100"/>
      <c r="AI319" s="100"/>
      <c r="AJ319" s="100"/>
      <c r="AK319" s="100"/>
      <c r="AL319" s="100"/>
      <c r="AM319" s="100"/>
      <c r="AN319" s="100"/>
      <c r="AO319" s="100"/>
      <c r="AP319" s="100"/>
      <c r="AQ319" s="100"/>
      <c r="AR319" s="100"/>
      <c r="AS319" s="100"/>
      <c r="AT319" s="100"/>
      <c r="AU319" s="100"/>
      <c r="AV319" s="100"/>
      <c r="AW319" s="100"/>
      <c r="AX319" s="100"/>
      <c r="AY319" s="100"/>
      <c r="AZ319" s="100"/>
      <c r="BA319" s="100"/>
      <c r="BB319" s="100"/>
      <c r="BC319" s="100"/>
      <c r="BD319" s="100"/>
      <c r="BE319" s="100"/>
      <c r="BF319" s="100"/>
      <c r="BG319" s="59" t="s">
        <v>2</v>
      </c>
      <c r="BP319" s="96" t="str">
        <f t="shared" si="20"/>
        <v/>
      </c>
      <c r="BQ319" s="59" t="str">
        <f>IF(BP319="","",COUNTIF(特定市町村確認用!D:D,事業実施条件確認シート!BP320))</f>
        <v/>
      </c>
    </row>
    <row r="320" spans="2:69" x14ac:dyDescent="0.4">
      <c r="B320" s="59" t="s">
        <v>2</v>
      </c>
      <c r="C320" s="59" t="s">
        <v>2</v>
      </c>
      <c r="D320" s="59" t="s">
        <v>2</v>
      </c>
      <c r="E320" s="59" t="s">
        <v>2</v>
      </c>
      <c r="F320" s="59" t="s">
        <v>2</v>
      </c>
      <c r="G320" s="59" t="s">
        <v>2</v>
      </c>
      <c r="H320" s="59" t="s">
        <v>2</v>
      </c>
      <c r="I320" s="59" t="s">
        <v>2</v>
      </c>
      <c r="J320" s="59" t="s">
        <v>2</v>
      </c>
      <c r="K320" s="59" t="s">
        <v>2</v>
      </c>
      <c r="L320" s="59" t="s">
        <v>2</v>
      </c>
      <c r="M320" s="59" t="s">
        <v>2</v>
      </c>
      <c r="N320" s="59" t="s">
        <v>2</v>
      </c>
      <c r="O320" s="59" t="s">
        <v>2</v>
      </c>
      <c r="P320" s="59" t="s">
        <v>2</v>
      </c>
      <c r="Q320" s="59" t="s">
        <v>2</v>
      </c>
      <c r="R320" s="59" t="s">
        <v>2</v>
      </c>
      <c r="S320" s="59" t="s">
        <v>2</v>
      </c>
      <c r="T320" s="59" t="s">
        <v>2</v>
      </c>
      <c r="U320" s="59" t="s">
        <v>2</v>
      </c>
      <c r="V320" s="59" t="s">
        <v>2</v>
      </c>
      <c r="W320" s="59" t="s">
        <v>2</v>
      </c>
      <c r="X320" s="59" t="s">
        <v>2</v>
      </c>
      <c r="Y320" s="59" t="s">
        <v>2</v>
      </c>
      <c r="Z320" s="59" t="s">
        <v>2</v>
      </c>
      <c r="AA320" s="59" t="s">
        <v>2</v>
      </c>
      <c r="AB320" s="59" t="s">
        <v>2</v>
      </c>
      <c r="AC320" s="59" t="s">
        <v>2</v>
      </c>
      <c r="AD320" s="59" t="s">
        <v>2</v>
      </c>
      <c r="AE320" s="59" t="s">
        <v>2</v>
      </c>
      <c r="AF320" s="59" t="s">
        <v>2</v>
      </c>
      <c r="AG320" s="59" t="s">
        <v>2</v>
      </c>
      <c r="AH320" s="59" t="s">
        <v>2</v>
      </c>
      <c r="AI320" s="59" t="s">
        <v>2</v>
      </c>
      <c r="AJ320" s="59" t="s">
        <v>2</v>
      </c>
      <c r="AK320" s="59" t="s">
        <v>2</v>
      </c>
      <c r="AL320" s="59" t="s">
        <v>2</v>
      </c>
      <c r="AM320" s="59" t="s">
        <v>2</v>
      </c>
      <c r="AN320" s="59" t="s">
        <v>2</v>
      </c>
      <c r="AO320" s="59" t="s">
        <v>2</v>
      </c>
      <c r="AP320" s="59" t="s">
        <v>2</v>
      </c>
      <c r="AQ320" s="59" t="s">
        <v>2</v>
      </c>
      <c r="AR320" s="59" t="s">
        <v>2</v>
      </c>
      <c r="AS320" s="59" t="s">
        <v>2</v>
      </c>
      <c r="AT320" s="59" t="s">
        <v>2</v>
      </c>
      <c r="AU320" s="59" t="s">
        <v>2</v>
      </c>
      <c r="AV320" s="59" t="s">
        <v>2</v>
      </c>
      <c r="AW320" s="59" t="s">
        <v>2</v>
      </c>
      <c r="AX320" s="59" t="s">
        <v>2</v>
      </c>
      <c r="AY320" s="59" t="s">
        <v>2</v>
      </c>
      <c r="AZ320" s="59" t="s">
        <v>2</v>
      </c>
      <c r="BA320" s="59" t="s">
        <v>2</v>
      </c>
      <c r="BB320" s="59" t="s">
        <v>2</v>
      </c>
      <c r="BC320" s="59" t="s">
        <v>2</v>
      </c>
      <c r="BD320" s="59" t="s">
        <v>2</v>
      </c>
      <c r="BE320" s="59" t="s">
        <v>2</v>
      </c>
      <c r="BF320" s="59" t="s">
        <v>2</v>
      </c>
      <c r="BP320" s="59" t="str">
        <f t="shared" ref="BP320" si="22">F319&amp;G319</f>
        <v/>
      </c>
      <c r="BQ320" s="59" t="str">
        <f>IF(BP320="","",COUNTIF(特定市町村確認用!D:D,事業実施条件確認シート!BP321))</f>
        <v/>
      </c>
    </row>
  </sheetData>
  <sheetProtection algorithmName="SHA-512" hashValue="xlMVzxLcIFDbWas24H00aT/wYt0CJkvLrnL+e13k2GYgG+ywqxT489vdo4MTkxok5ZYFhjuhayztXJSs+rAW6Q==" saltValue="93kZXEvlmiCigtIHmf9SqA==" spinCount="100000" sheet="1"/>
  <mergeCells count="35">
    <mergeCell ref="BC12:BD14"/>
    <mergeCell ref="BE12:BF14"/>
    <mergeCell ref="W12:X14"/>
    <mergeCell ref="Y12:Z14"/>
    <mergeCell ref="AA12:AB14"/>
    <mergeCell ref="AU12:AV14"/>
    <mergeCell ref="AW12:AX14"/>
    <mergeCell ref="AY12:AZ14"/>
    <mergeCell ref="BA12:BB14"/>
    <mergeCell ref="AI12:AJ14"/>
    <mergeCell ref="AK12:AL14"/>
    <mergeCell ref="AM12:AN14"/>
    <mergeCell ref="AO12:AP14"/>
    <mergeCell ref="AQ12:AR14"/>
    <mergeCell ref="O11:AH11"/>
    <mergeCell ref="U12:V14"/>
    <mergeCell ref="G11:G15"/>
    <mergeCell ref="H11:H15"/>
    <mergeCell ref="I11:I15"/>
    <mergeCell ref="B10:B15"/>
    <mergeCell ref="AC12:AD14"/>
    <mergeCell ref="AE12:AF14"/>
    <mergeCell ref="AG12:AH14"/>
    <mergeCell ref="N12:N14"/>
    <mergeCell ref="O12:P14"/>
    <mergeCell ref="Q12:R14"/>
    <mergeCell ref="S12:T14"/>
    <mergeCell ref="J11:J15"/>
    <mergeCell ref="C11:C15"/>
    <mergeCell ref="D11:D15"/>
    <mergeCell ref="E11:E15"/>
    <mergeCell ref="F11:F15"/>
    <mergeCell ref="K10:BF10"/>
    <mergeCell ref="AI11:BF11"/>
    <mergeCell ref="AS12:AT14"/>
  </mergeCells>
  <phoneticPr fontId="1"/>
  <dataValidations count="3">
    <dataValidation type="textLength" allowBlank="1" showInputMessage="1" showErrorMessage="1" sqref="J17:J56 J140:J319 J99:J138 J58:J97" xr:uid="{CF3ADBCB-9BCD-4FED-8222-E353AE627AE7}">
      <formula1>10</formula1>
      <formula2>11</formula2>
    </dataValidation>
    <dataValidation type="list" allowBlank="1" showInputMessage="1" showErrorMessage="1" sqref="F17:F56 F140:F319 F99:F138 F58:F97" xr:uid="{E805FFEF-881F-407C-A7E0-DD12D755B59D}">
      <formula1>INDIRECT(E17)</formula1>
    </dataValidation>
    <dataValidation type="decimal" allowBlank="1" showInputMessage="1" showErrorMessage="1" sqref="O140:BF319 O58:BF97 O99:BF138 N17:BF56" xr:uid="{31CECFA5-2880-4074-8B98-DC6DF95D1375}">
      <formula1>0.1</formula1>
      <formula2>9999999999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482DC07-BA95-40BC-9E9F-6157C2B7F038}">
          <x14:formula1>
            <xm:f>プルダウン!$B$3:$B$10</xm:f>
          </x14:formula1>
          <xm:sqref>E17:E56 E140:E319 E99:E138 E58:E97</xm:sqref>
        </x14:dataValidation>
        <x14:dataValidation type="list" allowBlank="1" showInputMessage="1" showErrorMessage="1" xr:uid="{A2CF9AAC-C44F-420A-8D25-3C872ADB6038}">
          <x14:formula1>
            <xm:f>プルダウン!$AB$3:$AB$4</xm:f>
          </x14:formula1>
          <xm:sqref>N58:N97 N140:N319 N99:N138</xm:sqref>
        </x14:dataValidation>
        <x14:dataValidation type="list" allowBlank="1" showInputMessage="1" showErrorMessage="1" xr:uid="{2D878932-5CEE-4722-BC71-621ED63BFFBA}">
          <x14:formula1>
            <xm:f>プルダウン!$W$3:$W$5</xm:f>
          </x14:formula1>
          <xm:sqref>C6:C7</xm:sqref>
        </x14:dataValidation>
        <x14:dataValidation type="list" allowBlank="1" showInputMessage="1" showErrorMessage="1" xr:uid="{F627CF03-F455-4B7E-B3A6-29040EB92F7D}">
          <x14:formula1>
            <xm:f>プルダウン!$F$3:$F$13</xm:f>
          </x14:formula1>
          <xm:sqref>D17:D56 D140:D319 D99:D138 D58:D97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9FFA6-4625-4302-A51A-E43EE70C7ADF}">
  <sheetPr>
    <tabColor theme="7" tint="0.59999389629810485"/>
    <pageSetUpPr fitToPage="1"/>
  </sheetPr>
  <dimension ref="B1:Q51"/>
  <sheetViews>
    <sheetView showGridLines="0" zoomScaleNormal="100" workbookViewId="0"/>
  </sheetViews>
  <sheetFormatPr defaultColWidth="9" defaultRowHeight="15.75" x14ac:dyDescent="0.4"/>
  <cols>
    <col min="1" max="1" width="2" style="62" customWidth="1"/>
    <col min="2" max="2" width="3.125" style="62" customWidth="1"/>
    <col min="3" max="3" width="16.125" style="62" bestFit="1" customWidth="1"/>
    <col min="4" max="4" width="9.25" style="62" bestFit="1" customWidth="1"/>
    <col min="5" max="5" width="57.625" style="62" bestFit="1" customWidth="1"/>
    <col min="6" max="6" width="9.875" style="62" bestFit="1" customWidth="1"/>
    <col min="7" max="7" width="9.875" style="62" customWidth="1"/>
    <col min="8" max="16" width="10.625" style="62" customWidth="1"/>
    <col min="17" max="16384" width="9" style="62"/>
  </cols>
  <sheetData>
    <row r="1" spans="2:17" x14ac:dyDescent="0.4">
      <c r="E1" s="125"/>
      <c r="F1" s="125"/>
    </row>
    <row r="2" spans="2:17" x14ac:dyDescent="0.4">
      <c r="B2" s="126" t="s">
        <v>306</v>
      </c>
      <c r="E2" s="125"/>
      <c r="F2" s="125"/>
    </row>
    <row r="3" spans="2:17" x14ac:dyDescent="0.4">
      <c r="C3" s="62" t="s">
        <v>63</v>
      </c>
    </row>
    <row r="4" spans="2:17" ht="15.75" customHeight="1" x14ac:dyDescent="0.4">
      <c r="C4" s="290" t="s">
        <v>64</v>
      </c>
      <c r="D4" s="294" t="s">
        <v>65</v>
      </c>
      <c r="E4" s="294" t="s">
        <v>66</v>
      </c>
      <c r="F4" s="292" t="s">
        <v>67</v>
      </c>
      <c r="G4" s="292"/>
      <c r="H4" s="292"/>
      <c r="I4" s="292"/>
      <c r="J4" s="292"/>
      <c r="K4" s="292"/>
      <c r="L4" s="292"/>
      <c r="M4" s="292"/>
      <c r="N4" s="292" t="s">
        <v>87</v>
      </c>
      <c r="O4" s="293"/>
      <c r="P4" s="127"/>
      <c r="Q4" s="127"/>
    </row>
    <row r="5" spans="2:17" x14ac:dyDescent="0.4">
      <c r="C5" s="291"/>
      <c r="D5" s="295"/>
      <c r="E5" s="295"/>
      <c r="F5" s="128" t="s">
        <v>68</v>
      </c>
      <c r="G5" s="128" t="s">
        <v>69</v>
      </c>
      <c r="H5" s="128" t="s">
        <v>70</v>
      </c>
      <c r="I5" s="128" t="s">
        <v>71</v>
      </c>
      <c r="J5" s="128" t="s">
        <v>72</v>
      </c>
      <c r="K5" s="128" t="s">
        <v>73</v>
      </c>
      <c r="L5" s="128" t="s">
        <v>74</v>
      </c>
      <c r="M5" s="128" t="s">
        <v>75</v>
      </c>
      <c r="N5" s="128" t="s">
        <v>76</v>
      </c>
      <c r="O5" s="129" t="s">
        <v>77</v>
      </c>
      <c r="P5" s="130"/>
      <c r="Q5" s="131" t="s">
        <v>3</v>
      </c>
    </row>
    <row r="6" spans="2:17" x14ac:dyDescent="0.4">
      <c r="C6" s="132" t="s">
        <v>98</v>
      </c>
      <c r="D6" s="133" t="s">
        <v>240</v>
      </c>
      <c r="E6" s="134" t="s">
        <v>241</v>
      </c>
      <c r="F6" s="135"/>
      <c r="G6" s="135"/>
      <c r="H6" s="135"/>
      <c r="I6" s="135"/>
      <c r="J6" s="135"/>
      <c r="K6" s="135"/>
      <c r="L6" s="135"/>
      <c r="M6" s="135"/>
      <c r="N6" s="135"/>
      <c r="O6" s="135"/>
      <c r="P6" s="136"/>
      <c r="Q6" s="137">
        <f t="shared" ref="Q6:Q27" si="0">SUM($F6:$O6)</f>
        <v>0</v>
      </c>
    </row>
    <row r="7" spans="2:17" x14ac:dyDescent="0.4">
      <c r="C7" s="138" t="s">
        <v>98</v>
      </c>
      <c r="D7" s="138" t="s">
        <v>240</v>
      </c>
      <c r="E7" s="134" t="s">
        <v>242</v>
      </c>
      <c r="F7" s="135"/>
      <c r="G7" s="135"/>
      <c r="H7" s="135"/>
      <c r="I7" s="135"/>
      <c r="J7" s="135"/>
      <c r="K7" s="135"/>
      <c r="L7" s="135"/>
      <c r="M7" s="135"/>
      <c r="N7" s="135"/>
      <c r="O7" s="135"/>
      <c r="P7" s="136"/>
      <c r="Q7" s="139">
        <f t="shared" si="0"/>
        <v>0</v>
      </c>
    </row>
    <row r="8" spans="2:17" x14ac:dyDescent="0.4">
      <c r="C8" s="138" t="s">
        <v>98</v>
      </c>
      <c r="D8" s="138" t="s">
        <v>240</v>
      </c>
      <c r="E8" s="134" t="s">
        <v>230</v>
      </c>
      <c r="F8" s="135"/>
      <c r="G8" s="135"/>
      <c r="H8" s="135"/>
      <c r="I8" s="135"/>
      <c r="J8" s="135"/>
      <c r="K8" s="135"/>
      <c r="L8" s="135"/>
      <c r="M8" s="135"/>
      <c r="N8" s="135"/>
      <c r="O8" s="135"/>
      <c r="P8" s="136"/>
      <c r="Q8" s="139">
        <f t="shared" si="0"/>
        <v>0</v>
      </c>
    </row>
    <row r="9" spans="2:17" x14ac:dyDescent="0.4">
      <c r="C9" s="138" t="s">
        <v>98</v>
      </c>
      <c r="D9" s="138" t="s">
        <v>240</v>
      </c>
      <c r="E9" s="134" t="s">
        <v>243</v>
      </c>
      <c r="F9" s="135"/>
      <c r="G9" s="135"/>
      <c r="H9" s="135"/>
      <c r="I9" s="135"/>
      <c r="J9" s="135"/>
      <c r="K9" s="135"/>
      <c r="L9" s="135"/>
      <c r="M9" s="135"/>
      <c r="N9" s="135"/>
      <c r="O9" s="135"/>
      <c r="P9" s="136"/>
      <c r="Q9" s="139">
        <f t="shared" si="0"/>
        <v>0</v>
      </c>
    </row>
    <row r="10" spans="2:17" x14ac:dyDescent="0.4">
      <c r="C10" s="138" t="s">
        <v>98</v>
      </c>
      <c r="D10" s="138" t="s">
        <v>240</v>
      </c>
      <c r="E10" s="134" t="s">
        <v>244</v>
      </c>
      <c r="F10" s="135"/>
      <c r="G10" s="135"/>
      <c r="H10" s="135"/>
      <c r="I10" s="135"/>
      <c r="J10" s="135"/>
      <c r="K10" s="135"/>
      <c r="L10" s="135"/>
      <c r="M10" s="135"/>
      <c r="N10" s="135"/>
      <c r="O10" s="135"/>
      <c r="P10" s="136"/>
      <c r="Q10" s="139">
        <f t="shared" si="0"/>
        <v>0</v>
      </c>
    </row>
    <row r="11" spans="2:17" x14ac:dyDescent="0.4">
      <c r="C11" s="138" t="s">
        <v>98</v>
      </c>
      <c r="D11" s="138" t="s">
        <v>240</v>
      </c>
      <c r="E11" s="134" t="s">
        <v>245</v>
      </c>
      <c r="F11" s="135"/>
      <c r="G11" s="135"/>
      <c r="H11" s="135"/>
      <c r="I11" s="135"/>
      <c r="J11" s="135"/>
      <c r="K11" s="135"/>
      <c r="L11" s="135"/>
      <c r="M11" s="135"/>
      <c r="N11" s="135"/>
      <c r="O11" s="135"/>
      <c r="P11" s="136"/>
      <c r="Q11" s="139">
        <f t="shared" si="0"/>
        <v>0</v>
      </c>
    </row>
    <row r="12" spans="2:17" x14ac:dyDescent="0.4">
      <c r="C12" s="138" t="s">
        <v>98</v>
      </c>
      <c r="D12" s="138" t="s">
        <v>240</v>
      </c>
      <c r="E12" s="134" t="s">
        <v>246</v>
      </c>
      <c r="F12" s="135"/>
      <c r="G12" s="135"/>
      <c r="H12" s="135"/>
      <c r="I12" s="135"/>
      <c r="J12" s="135"/>
      <c r="K12" s="135"/>
      <c r="L12" s="135"/>
      <c r="M12" s="135"/>
      <c r="N12" s="135"/>
      <c r="O12" s="135"/>
      <c r="P12" s="136"/>
      <c r="Q12" s="139">
        <f t="shared" si="0"/>
        <v>0</v>
      </c>
    </row>
    <row r="13" spans="2:17" x14ac:dyDescent="0.4">
      <c r="C13" s="138" t="s">
        <v>98</v>
      </c>
      <c r="D13" s="138" t="s">
        <v>240</v>
      </c>
      <c r="E13" s="134" t="s">
        <v>247</v>
      </c>
      <c r="F13" s="135"/>
      <c r="G13" s="135"/>
      <c r="H13" s="135"/>
      <c r="I13" s="135"/>
      <c r="J13" s="135"/>
      <c r="K13" s="135"/>
      <c r="L13" s="135"/>
      <c r="M13" s="135"/>
      <c r="N13" s="135"/>
      <c r="O13" s="135"/>
      <c r="P13" s="136"/>
      <c r="Q13" s="139">
        <f t="shared" si="0"/>
        <v>0</v>
      </c>
    </row>
    <row r="14" spans="2:17" x14ac:dyDescent="0.4">
      <c r="C14" s="138" t="s">
        <v>98</v>
      </c>
      <c r="D14" s="138" t="s">
        <v>240</v>
      </c>
      <c r="E14" s="134" t="s">
        <v>248</v>
      </c>
      <c r="F14" s="135"/>
      <c r="G14" s="135"/>
      <c r="H14" s="135"/>
      <c r="I14" s="135"/>
      <c r="J14" s="135"/>
      <c r="K14" s="135"/>
      <c r="L14" s="135"/>
      <c r="M14" s="135"/>
      <c r="N14" s="135"/>
      <c r="O14" s="135"/>
      <c r="P14" s="136"/>
      <c r="Q14" s="139">
        <f t="shared" si="0"/>
        <v>0</v>
      </c>
    </row>
    <row r="15" spans="2:17" x14ac:dyDescent="0.4">
      <c r="C15" s="138" t="s">
        <v>98</v>
      </c>
      <c r="D15" s="138" t="s">
        <v>240</v>
      </c>
      <c r="E15" s="134" t="s">
        <v>249</v>
      </c>
      <c r="F15" s="135"/>
      <c r="G15" s="135"/>
      <c r="H15" s="135"/>
      <c r="I15" s="135"/>
      <c r="J15" s="135"/>
      <c r="K15" s="135"/>
      <c r="L15" s="135"/>
      <c r="M15" s="135"/>
      <c r="N15" s="135"/>
      <c r="O15" s="135"/>
      <c r="P15" s="136"/>
      <c r="Q15" s="139">
        <f t="shared" si="0"/>
        <v>0</v>
      </c>
    </row>
    <row r="16" spans="2:17" x14ac:dyDescent="0.4">
      <c r="C16" s="138" t="s">
        <v>98</v>
      </c>
      <c r="D16" s="133" t="s">
        <v>78</v>
      </c>
      <c r="E16" s="134" t="s">
        <v>79</v>
      </c>
      <c r="F16" s="135"/>
      <c r="G16" s="135"/>
      <c r="H16" s="135"/>
      <c r="I16" s="135"/>
      <c r="J16" s="135"/>
      <c r="K16" s="135"/>
      <c r="L16" s="135"/>
      <c r="M16" s="135"/>
      <c r="N16" s="135"/>
      <c r="O16" s="135"/>
      <c r="P16" s="136"/>
      <c r="Q16" s="139">
        <f t="shared" si="0"/>
        <v>0</v>
      </c>
    </row>
    <row r="17" spans="3:17" x14ac:dyDescent="0.4">
      <c r="C17" s="138" t="s">
        <v>98</v>
      </c>
      <c r="D17" s="138" t="s">
        <v>78</v>
      </c>
      <c r="E17" s="134" t="s">
        <v>80</v>
      </c>
      <c r="F17" s="135"/>
      <c r="G17" s="135"/>
      <c r="H17" s="135"/>
      <c r="I17" s="135"/>
      <c r="J17" s="135"/>
      <c r="K17" s="135"/>
      <c r="L17" s="135"/>
      <c r="M17" s="135"/>
      <c r="N17" s="135"/>
      <c r="O17" s="135"/>
      <c r="P17" s="136"/>
      <c r="Q17" s="139">
        <f t="shared" si="0"/>
        <v>0</v>
      </c>
    </row>
    <row r="18" spans="3:17" x14ac:dyDescent="0.4">
      <c r="C18" s="138" t="s">
        <v>98</v>
      </c>
      <c r="D18" s="138" t="s">
        <v>78</v>
      </c>
      <c r="E18" s="134" t="s">
        <v>91</v>
      </c>
      <c r="F18" s="135"/>
      <c r="G18" s="135"/>
      <c r="H18" s="135"/>
      <c r="I18" s="135"/>
      <c r="J18" s="135"/>
      <c r="K18" s="135"/>
      <c r="L18" s="135"/>
      <c r="M18" s="135"/>
      <c r="N18" s="135"/>
      <c r="O18" s="135"/>
      <c r="P18" s="136"/>
      <c r="Q18" s="139">
        <f t="shared" si="0"/>
        <v>0</v>
      </c>
    </row>
    <row r="19" spans="3:17" x14ac:dyDescent="0.4">
      <c r="C19" s="138" t="s">
        <v>98</v>
      </c>
      <c r="D19" s="138" t="s">
        <v>78</v>
      </c>
      <c r="E19" s="134" t="s">
        <v>81</v>
      </c>
      <c r="F19" s="135"/>
      <c r="G19" s="135"/>
      <c r="H19" s="135"/>
      <c r="I19" s="135"/>
      <c r="J19" s="135"/>
      <c r="K19" s="135"/>
      <c r="L19" s="135"/>
      <c r="M19" s="135"/>
      <c r="N19" s="135"/>
      <c r="O19" s="135"/>
      <c r="P19" s="136"/>
      <c r="Q19" s="139">
        <f t="shared" si="0"/>
        <v>0</v>
      </c>
    </row>
    <row r="20" spans="3:17" ht="15.75" customHeight="1" x14ac:dyDescent="0.4">
      <c r="C20" s="138" t="s">
        <v>98</v>
      </c>
      <c r="D20" s="138" t="s">
        <v>78</v>
      </c>
      <c r="E20" s="134" t="s">
        <v>4</v>
      </c>
      <c r="F20" s="135"/>
      <c r="G20" s="135"/>
      <c r="H20" s="135"/>
      <c r="I20" s="135"/>
      <c r="J20" s="135"/>
      <c r="K20" s="135"/>
      <c r="L20" s="135"/>
      <c r="M20" s="135"/>
      <c r="N20" s="135"/>
      <c r="O20" s="135"/>
      <c r="P20" s="136"/>
      <c r="Q20" s="139">
        <f t="shared" si="0"/>
        <v>0</v>
      </c>
    </row>
    <row r="21" spans="3:17" x14ac:dyDescent="0.4">
      <c r="C21" s="138" t="s">
        <v>98</v>
      </c>
      <c r="D21" s="138" t="s">
        <v>78</v>
      </c>
      <c r="E21" s="134" t="s">
        <v>82</v>
      </c>
      <c r="F21" s="135"/>
      <c r="G21" s="135"/>
      <c r="H21" s="135"/>
      <c r="I21" s="135"/>
      <c r="J21" s="135"/>
      <c r="K21" s="135"/>
      <c r="L21" s="135"/>
      <c r="M21" s="135"/>
      <c r="N21" s="135"/>
      <c r="O21" s="135"/>
      <c r="P21" s="136"/>
      <c r="Q21" s="139">
        <f t="shared" si="0"/>
        <v>0</v>
      </c>
    </row>
    <row r="22" spans="3:17" x14ac:dyDescent="0.4">
      <c r="C22" s="138" t="s">
        <v>98</v>
      </c>
      <c r="D22" s="138" t="s">
        <v>78</v>
      </c>
      <c r="E22" s="134" t="s">
        <v>92</v>
      </c>
      <c r="F22" s="135"/>
      <c r="G22" s="135"/>
      <c r="H22" s="135"/>
      <c r="I22" s="135"/>
      <c r="J22" s="135"/>
      <c r="K22" s="135"/>
      <c r="L22" s="135"/>
      <c r="M22" s="135"/>
      <c r="N22" s="135"/>
      <c r="O22" s="135"/>
      <c r="P22" s="136"/>
      <c r="Q22" s="139">
        <f t="shared" si="0"/>
        <v>0</v>
      </c>
    </row>
    <row r="23" spans="3:17" x14ac:dyDescent="0.4">
      <c r="C23" s="138" t="s">
        <v>98</v>
      </c>
      <c r="D23" s="138" t="s">
        <v>78</v>
      </c>
      <c r="E23" s="134" t="s">
        <v>93</v>
      </c>
      <c r="F23" s="135"/>
      <c r="G23" s="135"/>
      <c r="H23" s="135"/>
      <c r="I23" s="135"/>
      <c r="J23" s="135"/>
      <c r="K23" s="135"/>
      <c r="L23" s="135"/>
      <c r="M23" s="135"/>
      <c r="N23" s="135"/>
      <c r="O23" s="135"/>
      <c r="P23" s="136"/>
      <c r="Q23" s="139">
        <f t="shared" si="0"/>
        <v>0</v>
      </c>
    </row>
    <row r="24" spans="3:17" x14ac:dyDescent="0.4">
      <c r="C24" s="138" t="s">
        <v>98</v>
      </c>
      <c r="D24" s="138" t="s">
        <v>78</v>
      </c>
      <c r="E24" s="134" t="s">
        <v>94</v>
      </c>
      <c r="F24" s="135"/>
      <c r="G24" s="135"/>
      <c r="H24" s="135"/>
      <c r="I24" s="135"/>
      <c r="J24" s="135"/>
      <c r="K24" s="135"/>
      <c r="L24" s="135"/>
      <c r="M24" s="135"/>
      <c r="N24" s="135"/>
      <c r="O24" s="135"/>
      <c r="P24" s="136"/>
      <c r="Q24" s="139">
        <f t="shared" si="0"/>
        <v>0</v>
      </c>
    </row>
    <row r="25" spans="3:17" x14ac:dyDescent="0.4">
      <c r="C25" s="138" t="s">
        <v>98</v>
      </c>
      <c r="D25" s="138" t="s">
        <v>78</v>
      </c>
      <c r="E25" s="134" t="s">
        <v>95</v>
      </c>
      <c r="F25" s="135"/>
      <c r="G25" s="135"/>
      <c r="H25" s="135"/>
      <c r="I25" s="135"/>
      <c r="J25" s="135"/>
      <c r="K25" s="135"/>
      <c r="L25" s="135"/>
      <c r="M25" s="135"/>
      <c r="N25" s="135"/>
      <c r="O25" s="135"/>
      <c r="P25" s="136"/>
      <c r="Q25" s="139">
        <f t="shared" si="0"/>
        <v>0</v>
      </c>
    </row>
    <row r="26" spans="3:17" x14ac:dyDescent="0.4">
      <c r="C26" s="138" t="s">
        <v>98</v>
      </c>
      <c r="D26" s="138" t="s">
        <v>78</v>
      </c>
      <c r="E26" s="134" t="s">
        <v>96</v>
      </c>
      <c r="F26" s="135"/>
      <c r="G26" s="135"/>
      <c r="H26" s="135"/>
      <c r="I26" s="135"/>
      <c r="J26" s="135"/>
      <c r="K26" s="135"/>
      <c r="L26" s="135"/>
      <c r="M26" s="135"/>
      <c r="N26" s="135"/>
      <c r="O26" s="135"/>
      <c r="P26" s="136"/>
      <c r="Q26" s="139">
        <f t="shared" si="0"/>
        <v>0</v>
      </c>
    </row>
    <row r="27" spans="3:17" x14ac:dyDescent="0.4">
      <c r="C27" s="138" t="s">
        <v>98</v>
      </c>
      <c r="D27" s="138" t="s">
        <v>78</v>
      </c>
      <c r="E27" s="134" t="s">
        <v>97</v>
      </c>
      <c r="F27" s="135"/>
      <c r="G27" s="135"/>
      <c r="H27" s="135"/>
      <c r="I27" s="135"/>
      <c r="J27" s="135"/>
      <c r="K27" s="135"/>
      <c r="L27" s="135"/>
      <c r="M27" s="135"/>
      <c r="N27" s="135"/>
      <c r="O27" s="135"/>
      <c r="P27" s="136"/>
      <c r="Q27" s="139">
        <f t="shared" si="0"/>
        <v>0</v>
      </c>
    </row>
    <row r="28" spans="3:17" x14ac:dyDescent="0.4">
      <c r="C28" s="140"/>
      <c r="D28" s="140"/>
      <c r="E28" s="140"/>
      <c r="F28" s="140"/>
      <c r="G28" s="140"/>
      <c r="H28" s="140"/>
      <c r="I28" s="140"/>
      <c r="J28" s="140"/>
      <c r="K28" s="140"/>
      <c r="L28" s="140"/>
      <c r="M28" s="140"/>
      <c r="N28" s="140"/>
      <c r="O28" s="140"/>
      <c r="P28" s="141"/>
      <c r="Q28" s="142"/>
    </row>
    <row r="29" spans="3:17" x14ac:dyDescent="0.4">
      <c r="C29" s="132" t="s">
        <v>83</v>
      </c>
      <c r="D29" s="133" t="s">
        <v>240</v>
      </c>
      <c r="E29" s="134" t="s">
        <v>241</v>
      </c>
      <c r="F29" s="135"/>
      <c r="G29" s="135"/>
      <c r="H29" s="135"/>
      <c r="I29" s="135"/>
      <c r="J29" s="135"/>
      <c r="K29" s="135"/>
      <c r="L29" s="135"/>
      <c r="M29" s="135"/>
      <c r="N29" s="135"/>
      <c r="O29" s="135"/>
      <c r="P29" s="136"/>
      <c r="Q29" s="139">
        <f t="shared" ref="Q29:Q50" si="1">SUM($F29:$O29)</f>
        <v>0</v>
      </c>
    </row>
    <row r="30" spans="3:17" x14ac:dyDescent="0.4">
      <c r="C30" s="138" t="s">
        <v>83</v>
      </c>
      <c r="D30" s="138" t="s">
        <v>240</v>
      </c>
      <c r="E30" s="134" t="s">
        <v>242</v>
      </c>
      <c r="F30" s="135"/>
      <c r="G30" s="135"/>
      <c r="H30" s="135"/>
      <c r="I30" s="135"/>
      <c r="J30" s="135"/>
      <c r="K30" s="135"/>
      <c r="L30" s="135"/>
      <c r="M30" s="135"/>
      <c r="N30" s="135"/>
      <c r="O30" s="135"/>
      <c r="P30" s="136"/>
      <c r="Q30" s="139">
        <f t="shared" si="1"/>
        <v>0</v>
      </c>
    </row>
    <row r="31" spans="3:17" x14ac:dyDescent="0.4">
      <c r="C31" s="138" t="s">
        <v>83</v>
      </c>
      <c r="D31" s="138" t="s">
        <v>240</v>
      </c>
      <c r="E31" s="134" t="s">
        <v>230</v>
      </c>
      <c r="F31" s="135"/>
      <c r="G31" s="135"/>
      <c r="H31" s="135"/>
      <c r="I31" s="135"/>
      <c r="J31" s="135"/>
      <c r="K31" s="135"/>
      <c r="L31" s="135"/>
      <c r="M31" s="135"/>
      <c r="N31" s="135"/>
      <c r="O31" s="135"/>
      <c r="P31" s="136"/>
      <c r="Q31" s="139">
        <f t="shared" si="1"/>
        <v>0</v>
      </c>
    </row>
    <row r="32" spans="3:17" x14ac:dyDescent="0.4">
      <c r="C32" s="138" t="s">
        <v>83</v>
      </c>
      <c r="D32" s="138" t="s">
        <v>240</v>
      </c>
      <c r="E32" s="134" t="s">
        <v>243</v>
      </c>
      <c r="F32" s="135"/>
      <c r="G32" s="135"/>
      <c r="H32" s="135"/>
      <c r="I32" s="135"/>
      <c r="J32" s="135"/>
      <c r="K32" s="135"/>
      <c r="L32" s="135"/>
      <c r="M32" s="135"/>
      <c r="N32" s="135"/>
      <c r="O32" s="135"/>
      <c r="P32" s="136"/>
      <c r="Q32" s="139">
        <f t="shared" si="1"/>
        <v>0</v>
      </c>
    </row>
    <row r="33" spans="3:17" x14ac:dyDescent="0.4">
      <c r="C33" s="138" t="s">
        <v>83</v>
      </c>
      <c r="D33" s="138" t="s">
        <v>240</v>
      </c>
      <c r="E33" s="134" t="s">
        <v>244</v>
      </c>
      <c r="F33" s="135"/>
      <c r="G33" s="135"/>
      <c r="H33" s="135"/>
      <c r="I33" s="135"/>
      <c r="J33" s="135"/>
      <c r="K33" s="135"/>
      <c r="L33" s="135"/>
      <c r="M33" s="135"/>
      <c r="N33" s="135"/>
      <c r="O33" s="135"/>
      <c r="P33" s="136"/>
      <c r="Q33" s="139">
        <f t="shared" si="1"/>
        <v>0</v>
      </c>
    </row>
    <row r="34" spans="3:17" x14ac:dyDescent="0.4">
      <c r="C34" s="138" t="s">
        <v>83</v>
      </c>
      <c r="D34" s="138" t="s">
        <v>240</v>
      </c>
      <c r="E34" s="134" t="s">
        <v>245</v>
      </c>
      <c r="F34" s="135"/>
      <c r="G34" s="135"/>
      <c r="H34" s="135"/>
      <c r="I34" s="135"/>
      <c r="J34" s="135"/>
      <c r="K34" s="135"/>
      <c r="L34" s="135"/>
      <c r="M34" s="135"/>
      <c r="N34" s="135"/>
      <c r="O34" s="135"/>
      <c r="P34" s="136"/>
      <c r="Q34" s="139">
        <f t="shared" si="1"/>
        <v>0</v>
      </c>
    </row>
    <row r="35" spans="3:17" x14ac:dyDescent="0.4">
      <c r="C35" s="138" t="s">
        <v>83</v>
      </c>
      <c r="D35" s="138" t="s">
        <v>240</v>
      </c>
      <c r="E35" s="134" t="s">
        <v>246</v>
      </c>
      <c r="F35" s="135"/>
      <c r="G35" s="135"/>
      <c r="H35" s="135"/>
      <c r="I35" s="135"/>
      <c r="J35" s="135"/>
      <c r="K35" s="135"/>
      <c r="L35" s="135"/>
      <c r="M35" s="135"/>
      <c r="N35" s="135"/>
      <c r="O35" s="135"/>
      <c r="P35" s="136"/>
      <c r="Q35" s="139">
        <f t="shared" si="1"/>
        <v>0</v>
      </c>
    </row>
    <row r="36" spans="3:17" x14ac:dyDescent="0.4">
      <c r="C36" s="138" t="s">
        <v>83</v>
      </c>
      <c r="D36" s="138" t="s">
        <v>240</v>
      </c>
      <c r="E36" s="134" t="s">
        <v>247</v>
      </c>
      <c r="F36" s="135"/>
      <c r="G36" s="135"/>
      <c r="H36" s="135"/>
      <c r="I36" s="135"/>
      <c r="J36" s="135"/>
      <c r="K36" s="135"/>
      <c r="L36" s="135"/>
      <c r="M36" s="135"/>
      <c r="N36" s="135"/>
      <c r="O36" s="135"/>
      <c r="P36" s="136"/>
      <c r="Q36" s="139">
        <f t="shared" si="1"/>
        <v>0</v>
      </c>
    </row>
    <row r="37" spans="3:17" x14ac:dyDescent="0.4">
      <c r="C37" s="138" t="s">
        <v>83</v>
      </c>
      <c r="D37" s="138" t="s">
        <v>240</v>
      </c>
      <c r="E37" s="134" t="s">
        <v>248</v>
      </c>
      <c r="F37" s="135"/>
      <c r="G37" s="135"/>
      <c r="H37" s="135"/>
      <c r="I37" s="135"/>
      <c r="J37" s="135"/>
      <c r="K37" s="135"/>
      <c r="L37" s="135"/>
      <c r="M37" s="135"/>
      <c r="N37" s="135"/>
      <c r="O37" s="135"/>
      <c r="P37" s="136"/>
      <c r="Q37" s="139">
        <f t="shared" si="1"/>
        <v>0</v>
      </c>
    </row>
    <row r="38" spans="3:17" x14ac:dyDescent="0.4">
      <c r="C38" s="138" t="s">
        <v>83</v>
      </c>
      <c r="D38" s="138" t="s">
        <v>240</v>
      </c>
      <c r="E38" s="134" t="s">
        <v>249</v>
      </c>
      <c r="F38" s="135"/>
      <c r="G38" s="135"/>
      <c r="H38" s="135"/>
      <c r="I38" s="135"/>
      <c r="J38" s="135"/>
      <c r="K38" s="135"/>
      <c r="L38" s="135"/>
      <c r="M38" s="135"/>
      <c r="N38" s="135"/>
      <c r="O38" s="135"/>
      <c r="P38" s="136"/>
      <c r="Q38" s="139">
        <f t="shared" si="1"/>
        <v>0</v>
      </c>
    </row>
    <row r="39" spans="3:17" x14ac:dyDescent="0.4">
      <c r="C39" s="138" t="s">
        <v>83</v>
      </c>
      <c r="D39" s="133" t="s">
        <v>78</v>
      </c>
      <c r="E39" s="134" t="s">
        <v>79</v>
      </c>
      <c r="F39" s="135"/>
      <c r="G39" s="135"/>
      <c r="H39" s="135"/>
      <c r="I39" s="135"/>
      <c r="J39" s="135"/>
      <c r="K39" s="135"/>
      <c r="L39" s="135"/>
      <c r="M39" s="135"/>
      <c r="N39" s="135"/>
      <c r="O39" s="135"/>
      <c r="P39" s="136"/>
      <c r="Q39" s="139">
        <f t="shared" si="1"/>
        <v>0</v>
      </c>
    </row>
    <row r="40" spans="3:17" x14ac:dyDescent="0.4">
      <c r="C40" s="138" t="s">
        <v>83</v>
      </c>
      <c r="D40" s="138" t="s">
        <v>78</v>
      </c>
      <c r="E40" s="134" t="s">
        <v>80</v>
      </c>
      <c r="F40" s="135"/>
      <c r="G40" s="135"/>
      <c r="H40" s="135"/>
      <c r="I40" s="135"/>
      <c r="J40" s="135"/>
      <c r="K40" s="135"/>
      <c r="L40" s="135"/>
      <c r="M40" s="135"/>
      <c r="N40" s="135"/>
      <c r="O40" s="135"/>
      <c r="P40" s="136"/>
      <c r="Q40" s="139">
        <f t="shared" si="1"/>
        <v>0</v>
      </c>
    </row>
    <row r="41" spans="3:17" x14ac:dyDescent="0.4">
      <c r="C41" s="138" t="s">
        <v>83</v>
      </c>
      <c r="D41" s="138" t="s">
        <v>78</v>
      </c>
      <c r="E41" s="134" t="s">
        <v>91</v>
      </c>
      <c r="F41" s="135"/>
      <c r="G41" s="135"/>
      <c r="H41" s="135"/>
      <c r="I41" s="135"/>
      <c r="J41" s="135"/>
      <c r="K41" s="135"/>
      <c r="L41" s="135"/>
      <c r="M41" s="135"/>
      <c r="N41" s="135"/>
      <c r="O41" s="135"/>
      <c r="P41" s="136"/>
      <c r="Q41" s="139">
        <f t="shared" si="1"/>
        <v>0</v>
      </c>
    </row>
    <row r="42" spans="3:17" x14ac:dyDescent="0.4">
      <c r="C42" s="138" t="s">
        <v>83</v>
      </c>
      <c r="D42" s="138" t="s">
        <v>78</v>
      </c>
      <c r="E42" s="134" t="s">
        <v>81</v>
      </c>
      <c r="F42" s="135"/>
      <c r="G42" s="135"/>
      <c r="H42" s="135"/>
      <c r="I42" s="135"/>
      <c r="J42" s="135"/>
      <c r="K42" s="135"/>
      <c r="L42" s="135"/>
      <c r="M42" s="135"/>
      <c r="N42" s="135"/>
      <c r="O42" s="135"/>
      <c r="P42" s="136"/>
      <c r="Q42" s="139">
        <f t="shared" si="1"/>
        <v>0</v>
      </c>
    </row>
    <row r="43" spans="3:17" x14ac:dyDescent="0.4">
      <c r="C43" s="138" t="s">
        <v>83</v>
      </c>
      <c r="D43" s="138" t="s">
        <v>78</v>
      </c>
      <c r="E43" s="134" t="s">
        <v>4</v>
      </c>
      <c r="F43" s="135"/>
      <c r="G43" s="135"/>
      <c r="H43" s="135"/>
      <c r="I43" s="135"/>
      <c r="J43" s="135"/>
      <c r="K43" s="135"/>
      <c r="L43" s="135"/>
      <c r="M43" s="135"/>
      <c r="N43" s="135"/>
      <c r="O43" s="135"/>
      <c r="P43" s="136"/>
      <c r="Q43" s="139">
        <f t="shared" si="1"/>
        <v>0</v>
      </c>
    </row>
    <row r="44" spans="3:17" x14ac:dyDescent="0.4">
      <c r="C44" s="138" t="s">
        <v>83</v>
      </c>
      <c r="D44" s="138" t="s">
        <v>78</v>
      </c>
      <c r="E44" s="134" t="s">
        <v>82</v>
      </c>
      <c r="F44" s="135"/>
      <c r="G44" s="135"/>
      <c r="H44" s="135"/>
      <c r="I44" s="135"/>
      <c r="J44" s="135"/>
      <c r="K44" s="135"/>
      <c r="L44" s="135"/>
      <c r="M44" s="135"/>
      <c r="N44" s="135"/>
      <c r="O44" s="135"/>
      <c r="P44" s="136"/>
      <c r="Q44" s="139">
        <f t="shared" si="1"/>
        <v>0</v>
      </c>
    </row>
    <row r="45" spans="3:17" x14ac:dyDescent="0.4">
      <c r="C45" s="138" t="s">
        <v>83</v>
      </c>
      <c r="D45" s="138" t="s">
        <v>78</v>
      </c>
      <c r="E45" s="134" t="s">
        <v>92</v>
      </c>
      <c r="F45" s="135"/>
      <c r="G45" s="135"/>
      <c r="H45" s="135"/>
      <c r="I45" s="135"/>
      <c r="J45" s="135"/>
      <c r="K45" s="135"/>
      <c r="L45" s="135"/>
      <c r="M45" s="135"/>
      <c r="N45" s="135"/>
      <c r="O45" s="135"/>
      <c r="P45" s="136"/>
      <c r="Q45" s="139">
        <f t="shared" si="1"/>
        <v>0</v>
      </c>
    </row>
    <row r="46" spans="3:17" x14ac:dyDescent="0.4">
      <c r="C46" s="138" t="s">
        <v>83</v>
      </c>
      <c r="D46" s="138" t="s">
        <v>78</v>
      </c>
      <c r="E46" s="134" t="s">
        <v>93</v>
      </c>
      <c r="F46" s="135"/>
      <c r="G46" s="135"/>
      <c r="H46" s="135"/>
      <c r="I46" s="135"/>
      <c r="J46" s="135"/>
      <c r="K46" s="135"/>
      <c r="L46" s="135"/>
      <c r="M46" s="135"/>
      <c r="N46" s="135"/>
      <c r="O46" s="135"/>
      <c r="P46" s="136"/>
      <c r="Q46" s="139">
        <f t="shared" si="1"/>
        <v>0</v>
      </c>
    </row>
    <row r="47" spans="3:17" x14ac:dyDescent="0.4">
      <c r="C47" s="138" t="s">
        <v>83</v>
      </c>
      <c r="D47" s="138" t="s">
        <v>78</v>
      </c>
      <c r="E47" s="134" t="s">
        <v>94</v>
      </c>
      <c r="F47" s="135"/>
      <c r="G47" s="135"/>
      <c r="H47" s="135"/>
      <c r="I47" s="135"/>
      <c r="J47" s="135"/>
      <c r="K47" s="135"/>
      <c r="L47" s="135"/>
      <c r="M47" s="135"/>
      <c r="N47" s="135"/>
      <c r="O47" s="135"/>
      <c r="P47" s="136"/>
      <c r="Q47" s="139">
        <f t="shared" si="1"/>
        <v>0</v>
      </c>
    </row>
    <row r="48" spans="3:17" x14ac:dyDescent="0.4">
      <c r="C48" s="138" t="s">
        <v>83</v>
      </c>
      <c r="D48" s="138" t="s">
        <v>78</v>
      </c>
      <c r="E48" s="134" t="s">
        <v>95</v>
      </c>
      <c r="F48" s="135"/>
      <c r="G48" s="135"/>
      <c r="H48" s="135"/>
      <c r="I48" s="135"/>
      <c r="J48" s="135"/>
      <c r="K48" s="135"/>
      <c r="L48" s="135"/>
      <c r="M48" s="135"/>
      <c r="N48" s="135"/>
      <c r="O48" s="135"/>
      <c r="P48" s="136"/>
      <c r="Q48" s="139">
        <f t="shared" si="1"/>
        <v>0</v>
      </c>
    </row>
    <row r="49" spans="3:17" x14ac:dyDescent="0.4">
      <c r="C49" s="138" t="s">
        <v>83</v>
      </c>
      <c r="D49" s="138" t="s">
        <v>78</v>
      </c>
      <c r="E49" s="134" t="s">
        <v>96</v>
      </c>
      <c r="F49" s="135"/>
      <c r="G49" s="135"/>
      <c r="H49" s="135"/>
      <c r="I49" s="135"/>
      <c r="J49" s="135"/>
      <c r="K49" s="135"/>
      <c r="L49" s="135"/>
      <c r="M49" s="135"/>
      <c r="N49" s="135"/>
      <c r="O49" s="135"/>
      <c r="P49" s="136"/>
      <c r="Q49" s="139">
        <f t="shared" si="1"/>
        <v>0</v>
      </c>
    </row>
    <row r="50" spans="3:17" x14ac:dyDescent="0.4">
      <c r="C50" s="138" t="s">
        <v>83</v>
      </c>
      <c r="D50" s="138" t="s">
        <v>78</v>
      </c>
      <c r="E50" s="134" t="s">
        <v>97</v>
      </c>
      <c r="F50" s="135"/>
      <c r="G50" s="135"/>
      <c r="H50" s="135"/>
      <c r="I50" s="135"/>
      <c r="J50" s="135"/>
      <c r="K50" s="135"/>
      <c r="L50" s="135"/>
      <c r="M50" s="135"/>
      <c r="N50" s="135"/>
      <c r="O50" s="135"/>
      <c r="P50" s="136"/>
      <c r="Q50" s="143">
        <f t="shared" si="1"/>
        <v>0</v>
      </c>
    </row>
    <row r="51" spans="3:17" x14ac:dyDescent="0.4">
      <c r="C51" s="62" t="s">
        <v>2</v>
      </c>
      <c r="D51" s="62" t="s">
        <v>2</v>
      </c>
      <c r="E51" s="62" t="s">
        <v>2</v>
      </c>
      <c r="F51" s="62" t="s">
        <v>2</v>
      </c>
      <c r="G51" s="62" t="s">
        <v>2</v>
      </c>
      <c r="H51" s="62" t="s">
        <v>2</v>
      </c>
      <c r="I51" s="62" t="s">
        <v>2</v>
      </c>
      <c r="J51" s="62" t="s">
        <v>2</v>
      </c>
      <c r="K51" s="62" t="s">
        <v>2</v>
      </c>
      <c r="L51" s="62" t="s">
        <v>2</v>
      </c>
      <c r="M51" s="62" t="s">
        <v>2</v>
      </c>
      <c r="N51" s="62" t="s">
        <v>2</v>
      </c>
      <c r="O51" s="62" t="s">
        <v>2</v>
      </c>
      <c r="Q51" s="62" t="s">
        <v>2</v>
      </c>
    </row>
  </sheetData>
  <sheetProtection algorithmName="SHA-512" hashValue="bDyw3Emy679vBzihJOiNPvDgdZstCzVjS3YWezOecyFJbLBVq33W8Ti0fxtynLDM2AUaw82U3tbTx2p2itsLsg==" saltValue="TrdkB/Zh3+819OB+TFGa4g==" spinCount="100000" sheet="1" objects="1" scenarios="1" selectLockedCells="1"/>
  <mergeCells count="5">
    <mergeCell ref="C4:C5"/>
    <mergeCell ref="D4:D5"/>
    <mergeCell ref="E4:E5"/>
    <mergeCell ref="F4:M4"/>
    <mergeCell ref="N4:O4"/>
  </mergeCells>
  <phoneticPr fontId="1"/>
  <dataValidations count="1">
    <dataValidation type="whole" allowBlank="1" showInputMessage="1" showErrorMessage="1" sqref="F6:O50" xr:uid="{E203C09B-E3F1-49D3-98B0-9C3176C668F8}">
      <formula1>0</formula1>
      <formula2>9999999999</formula2>
    </dataValidation>
  </dataValidations>
  <pageMargins left="0.7" right="0.7" top="0.75" bottom="0.75" header="0.3" footer="0.3"/>
  <pageSetup paperSize="8" scale="6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A25E7-80FA-4F8A-A146-D01913C61C14}">
  <sheetPr>
    <tabColor theme="7" tint="0.59999389629810485"/>
    <pageSetUpPr fitToPage="1"/>
  </sheetPr>
  <dimension ref="B2:H83"/>
  <sheetViews>
    <sheetView showGridLines="0" zoomScaleNormal="100" workbookViewId="0"/>
  </sheetViews>
  <sheetFormatPr defaultColWidth="9" defaultRowHeight="16.5" x14ac:dyDescent="0.4"/>
  <cols>
    <col min="1" max="1" width="2" style="59" customWidth="1"/>
    <col min="2" max="2" width="3.125" style="59" customWidth="1"/>
    <col min="3" max="3" width="20.875" style="59" bestFit="1" customWidth="1"/>
    <col min="4" max="4" width="37.5" style="59" customWidth="1"/>
    <col min="5" max="5" width="32.75" style="59" customWidth="1"/>
    <col min="6" max="6" width="32.875" style="59" customWidth="1"/>
    <col min="7" max="7" width="31.375" style="59" customWidth="1"/>
    <col min="8" max="8" width="45.25" style="59" customWidth="1"/>
    <col min="9" max="16384" width="9" style="59"/>
  </cols>
  <sheetData>
    <row r="2" spans="2:8" x14ac:dyDescent="0.4">
      <c r="B2" s="63" t="s">
        <v>8</v>
      </c>
    </row>
    <row r="3" spans="2:8" x14ac:dyDescent="0.4">
      <c r="B3" s="59" t="s">
        <v>0</v>
      </c>
    </row>
    <row r="5" spans="2:8" x14ac:dyDescent="0.4">
      <c r="B5" s="59" t="s">
        <v>9</v>
      </c>
    </row>
    <row r="6" spans="2:8" x14ac:dyDescent="0.4">
      <c r="C6" s="60" t="s">
        <v>193</v>
      </c>
    </row>
    <row r="7" spans="2:8" x14ac:dyDescent="0.4">
      <c r="C7" s="27" t="s">
        <v>10</v>
      </c>
      <c r="D7" s="145">
        <f>ROUNDDOWN(F34/1000,0)</f>
        <v>0</v>
      </c>
      <c r="E7" s="59" t="s">
        <v>11</v>
      </c>
    </row>
    <row r="8" spans="2:8" x14ac:dyDescent="0.4">
      <c r="C8" s="27" t="s">
        <v>12</v>
      </c>
      <c r="D8" s="145">
        <f>ROUNDDOWN(F39/1000,0)</f>
        <v>0</v>
      </c>
      <c r="E8" s="59" t="s">
        <v>11</v>
      </c>
    </row>
    <row r="10" spans="2:8" x14ac:dyDescent="0.4">
      <c r="B10" s="59" t="s">
        <v>13</v>
      </c>
    </row>
    <row r="11" spans="2:8" x14ac:dyDescent="0.4">
      <c r="H11" s="146"/>
    </row>
    <row r="12" spans="2:8" x14ac:dyDescent="0.4">
      <c r="C12" s="147" t="s">
        <v>14</v>
      </c>
      <c r="D12" s="148" t="s">
        <v>14</v>
      </c>
      <c r="E12" s="148" t="s">
        <v>15</v>
      </c>
      <c r="F12" s="148" t="s">
        <v>89</v>
      </c>
      <c r="G12" s="148" t="s">
        <v>88</v>
      </c>
      <c r="H12" s="148" t="s">
        <v>166</v>
      </c>
    </row>
    <row r="13" spans="2:8" x14ac:dyDescent="0.4">
      <c r="C13" s="149" t="s">
        <v>16</v>
      </c>
      <c r="D13" s="149" t="s">
        <v>165</v>
      </c>
      <c r="E13" s="27" t="s">
        <v>17</v>
      </c>
      <c r="F13" s="18" t="str">
        <f>IF(G13="","",G13)</f>
        <v/>
      </c>
      <c r="G13" s="150"/>
      <c r="H13" s="150"/>
    </row>
    <row r="14" spans="2:8" x14ac:dyDescent="0.4">
      <c r="C14" s="151"/>
      <c r="D14" s="296" t="s">
        <v>308</v>
      </c>
      <c r="E14" s="27" t="s">
        <v>18</v>
      </c>
      <c r="F14" s="18" t="str">
        <f t="shared" ref="F14:F17" si="0">IF(G14="","",G14)</f>
        <v/>
      </c>
      <c r="G14" s="150"/>
      <c r="H14" s="150"/>
    </row>
    <row r="15" spans="2:8" x14ac:dyDescent="0.4">
      <c r="C15" s="151"/>
      <c r="D15" s="296"/>
      <c r="E15" s="27" t="s">
        <v>19</v>
      </c>
      <c r="F15" s="18" t="str">
        <f t="shared" si="0"/>
        <v/>
      </c>
      <c r="G15" s="150"/>
      <c r="H15" s="150"/>
    </row>
    <row r="16" spans="2:8" x14ac:dyDescent="0.4">
      <c r="C16" s="151"/>
      <c r="D16" s="296"/>
      <c r="E16" s="27" t="s">
        <v>20</v>
      </c>
      <c r="F16" s="18" t="str">
        <f t="shared" si="0"/>
        <v/>
      </c>
      <c r="G16" s="150"/>
      <c r="H16" s="150"/>
    </row>
    <row r="17" spans="3:8" x14ac:dyDescent="0.4">
      <c r="C17" s="151"/>
      <c r="D17" s="296"/>
      <c r="E17" s="27" t="s">
        <v>21</v>
      </c>
      <c r="F17" s="18" t="str">
        <f t="shared" si="0"/>
        <v/>
      </c>
      <c r="G17" s="150"/>
      <c r="H17" s="150"/>
    </row>
    <row r="18" spans="3:8" x14ac:dyDescent="0.4">
      <c r="C18" s="151"/>
      <c r="D18" s="296"/>
      <c r="E18" s="152" t="s">
        <v>167</v>
      </c>
      <c r="F18" s="150"/>
      <c r="G18" s="150"/>
      <c r="H18" s="150"/>
    </row>
    <row r="19" spans="3:8" x14ac:dyDescent="0.4">
      <c r="C19" s="151"/>
      <c r="D19" s="297"/>
      <c r="E19" s="153" t="s">
        <v>7</v>
      </c>
      <c r="F19" s="154">
        <f>SUM(F13:F17)</f>
        <v>0</v>
      </c>
      <c r="G19" s="154">
        <f>SUM(G13:G17)</f>
        <v>0</v>
      </c>
      <c r="H19" s="154"/>
    </row>
    <row r="20" spans="3:8" x14ac:dyDescent="0.4">
      <c r="C20" s="151"/>
      <c r="D20" s="149" t="s">
        <v>307</v>
      </c>
      <c r="E20" s="27" t="s">
        <v>22</v>
      </c>
      <c r="F20" s="150"/>
      <c r="G20" s="150"/>
      <c r="H20" s="150"/>
    </row>
    <row r="21" spans="3:8" x14ac:dyDescent="0.4">
      <c r="C21" s="151"/>
      <c r="D21" s="151"/>
      <c r="E21" s="27" t="s">
        <v>23</v>
      </c>
      <c r="F21" s="150"/>
      <c r="G21" s="150"/>
      <c r="H21" s="150"/>
    </row>
    <row r="22" spans="3:8" x14ac:dyDescent="0.4">
      <c r="C22" s="151"/>
      <c r="D22" s="151"/>
      <c r="E22" s="27" t="s">
        <v>24</v>
      </c>
      <c r="F22" s="150"/>
      <c r="G22" s="150"/>
      <c r="H22" s="150"/>
    </row>
    <row r="23" spans="3:8" x14ac:dyDescent="0.4">
      <c r="C23" s="151"/>
      <c r="D23" s="151"/>
      <c r="E23" s="27" t="s">
        <v>25</v>
      </c>
      <c r="F23" s="150"/>
      <c r="G23" s="150"/>
      <c r="H23" s="150"/>
    </row>
    <row r="24" spans="3:8" x14ac:dyDescent="0.4">
      <c r="C24" s="151"/>
      <c r="D24" s="155"/>
      <c r="E24" s="156" t="s">
        <v>7</v>
      </c>
      <c r="F24" s="154">
        <f>SUM(F20:F23)</f>
        <v>0</v>
      </c>
      <c r="G24" s="154">
        <f>SUM(G20:G23)</f>
        <v>0</v>
      </c>
      <c r="H24" s="154"/>
    </row>
    <row r="25" spans="3:8" x14ac:dyDescent="0.4">
      <c r="C25" s="151"/>
      <c r="D25" s="149" t="s">
        <v>26</v>
      </c>
      <c r="E25" s="27" t="s">
        <v>27</v>
      </c>
      <c r="F25" s="150"/>
      <c r="G25" s="150"/>
      <c r="H25" s="150"/>
    </row>
    <row r="26" spans="3:8" x14ac:dyDescent="0.4">
      <c r="C26" s="151"/>
      <c r="D26" s="151"/>
      <c r="E26" s="27" t="s">
        <v>28</v>
      </c>
      <c r="F26" s="150"/>
      <c r="G26" s="150"/>
      <c r="H26" s="150"/>
    </row>
    <row r="27" spans="3:8" x14ac:dyDescent="0.4">
      <c r="C27" s="151"/>
      <c r="D27" s="151"/>
      <c r="E27" s="27" t="s">
        <v>29</v>
      </c>
      <c r="F27" s="150"/>
      <c r="G27" s="150"/>
      <c r="H27" s="150"/>
    </row>
    <row r="28" spans="3:8" x14ac:dyDescent="0.4">
      <c r="C28" s="151"/>
      <c r="D28" s="151"/>
      <c r="E28" s="27" t="s">
        <v>30</v>
      </c>
      <c r="F28" s="150"/>
      <c r="G28" s="150"/>
      <c r="H28" s="150"/>
    </row>
    <row r="29" spans="3:8" x14ac:dyDescent="0.4">
      <c r="C29" s="151"/>
      <c r="D29" s="151"/>
      <c r="E29" s="27" t="s">
        <v>31</v>
      </c>
      <c r="F29" s="150"/>
      <c r="G29" s="150"/>
      <c r="H29" s="150"/>
    </row>
    <row r="30" spans="3:8" x14ac:dyDescent="0.4">
      <c r="C30" s="151"/>
      <c r="D30" s="151"/>
      <c r="E30" s="27" t="s">
        <v>32</v>
      </c>
      <c r="F30" s="150"/>
      <c r="G30" s="150"/>
      <c r="H30" s="150"/>
    </row>
    <row r="31" spans="3:8" x14ac:dyDescent="0.4">
      <c r="C31" s="151"/>
      <c r="D31" s="157"/>
      <c r="E31" s="27" t="s">
        <v>90</v>
      </c>
      <c r="F31" s="150"/>
      <c r="G31" s="150"/>
      <c r="H31" s="150"/>
    </row>
    <row r="32" spans="3:8" x14ac:dyDescent="0.4">
      <c r="C32" s="151"/>
      <c r="D32" s="157"/>
      <c r="E32" s="27" t="s">
        <v>1137</v>
      </c>
      <c r="F32" s="150"/>
      <c r="G32" s="150"/>
      <c r="H32" s="150"/>
    </row>
    <row r="33" spans="2:8" x14ac:dyDescent="0.4">
      <c r="C33" s="151"/>
      <c r="D33" s="155"/>
      <c r="E33" s="156" t="s">
        <v>7</v>
      </c>
      <c r="F33" s="154">
        <f>SUM(F25:F32)</f>
        <v>0</v>
      </c>
      <c r="G33" s="154">
        <f>SUM(G25:G32)</f>
        <v>0</v>
      </c>
      <c r="H33" s="154"/>
    </row>
    <row r="34" spans="2:8" x14ac:dyDescent="0.4">
      <c r="C34" s="155"/>
      <c r="D34" s="158" t="s">
        <v>33</v>
      </c>
      <c r="E34" s="159"/>
      <c r="F34" s="160">
        <f>F19+F24+F33</f>
        <v>0</v>
      </c>
      <c r="G34" s="160">
        <f>G19+G24+G33</f>
        <v>0</v>
      </c>
      <c r="H34" s="160"/>
    </row>
    <row r="35" spans="2:8" x14ac:dyDescent="0.4">
      <c r="C35" s="149" t="s">
        <v>34</v>
      </c>
      <c r="D35" s="161" t="s">
        <v>35</v>
      </c>
      <c r="E35" s="162"/>
      <c r="F35" s="150"/>
      <c r="G35" s="150"/>
      <c r="H35" s="150"/>
    </row>
    <row r="36" spans="2:8" x14ac:dyDescent="0.4">
      <c r="C36" s="151"/>
      <c r="D36" s="161" t="s">
        <v>36</v>
      </c>
      <c r="E36" s="162"/>
      <c r="F36" s="150"/>
      <c r="G36" s="150"/>
      <c r="H36" s="163"/>
    </row>
    <row r="37" spans="2:8" x14ac:dyDescent="0.4">
      <c r="C37" s="151"/>
      <c r="D37" s="161" t="s">
        <v>37</v>
      </c>
      <c r="E37" s="162"/>
      <c r="F37" s="150"/>
      <c r="G37" s="150"/>
      <c r="H37" s="150"/>
    </row>
    <row r="38" spans="2:8" x14ac:dyDescent="0.4">
      <c r="C38" s="151"/>
      <c r="D38" s="161" t="s">
        <v>38</v>
      </c>
      <c r="E38" s="162"/>
      <c r="F38" s="150"/>
      <c r="G38" s="150"/>
      <c r="H38" s="150"/>
    </row>
    <row r="39" spans="2:8" x14ac:dyDescent="0.4">
      <c r="C39" s="151"/>
      <c r="D39" s="161" t="s">
        <v>172</v>
      </c>
      <c r="E39" s="162"/>
      <c r="F39" s="164">
        <f>事業実施条件確認シート!BM20</f>
        <v>0</v>
      </c>
      <c r="G39" s="164">
        <f>事業実施条件確認シート!BM20</f>
        <v>0</v>
      </c>
      <c r="H39" s="150"/>
    </row>
    <row r="40" spans="2:8" x14ac:dyDescent="0.4">
      <c r="C40" s="155"/>
      <c r="D40" s="158" t="s">
        <v>3</v>
      </c>
      <c r="E40" s="159"/>
      <c r="F40" s="160">
        <f>SUM(F35:F39)</f>
        <v>0</v>
      </c>
      <c r="G40" s="160">
        <f>SUM(G35:G39)</f>
        <v>0</v>
      </c>
      <c r="H40" s="160"/>
    </row>
    <row r="42" spans="2:8" x14ac:dyDescent="0.4">
      <c r="C42" s="60" t="s">
        <v>311</v>
      </c>
    </row>
    <row r="43" spans="2:8" x14ac:dyDescent="0.4">
      <c r="C43" s="60" t="s">
        <v>312</v>
      </c>
    </row>
    <row r="44" spans="2:8" x14ac:dyDescent="0.4">
      <c r="C44" s="60" t="s">
        <v>1101</v>
      </c>
    </row>
    <row r="45" spans="2:8" x14ac:dyDescent="0.4">
      <c r="C45" s="60" t="s">
        <v>1100</v>
      </c>
    </row>
    <row r="46" spans="2:8" x14ac:dyDescent="0.4">
      <c r="C46" s="60" t="s">
        <v>162</v>
      </c>
      <c r="H46" s="70"/>
    </row>
    <row r="47" spans="2:8" x14ac:dyDescent="0.4">
      <c r="C47" s="60"/>
    </row>
    <row r="48" spans="2:8" x14ac:dyDescent="0.4">
      <c r="B48" s="59" t="s">
        <v>39</v>
      </c>
    </row>
    <row r="49" spans="3:8" x14ac:dyDescent="0.4">
      <c r="C49" s="59" t="s">
        <v>309</v>
      </c>
    </row>
    <row r="50" spans="3:8" x14ac:dyDescent="0.4">
      <c r="C50" s="165" t="s">
        <v>168</v>
      </c>
      <c r="D50" s="165" t="s">
        <v>40</v>
      </c>
      <c r="E50" s="166" t="s">
        <v>100</v>
      </c>
      <c r="F50" s="167" t="s">
        <v>41</v>
      </c>
      <c r="G50" s="166" t="s">
        <v>101</v>
      </c>
      <c r="H50" s="165" t="s">
        <v>99</v>
      </c>
    </row>
    <row r="51" spans="3:8" x14ac:dyDescent="0.4">
      <c r="C51" s="98"/>
      <c r="D51" s="98"/>
      <c r="E51" s="98"/>
      <c r="F51" s="98"/>
      <c r="G51" s="168"/>
      <c r="H51" s="9"/>
    </row>
    <row r="52" spans="3:8" x14ac:dyDescent="0.4">
      <c r="C52" s="98"/>
      <c r="D52" s="98"/>
      <c r="E52" s="98"/>
      <c r="F52" s="98"/>
      <c r="G52" s="98"/>
      <c r="H52" s="9"/>
    </row>
    <row r="53" spans="3:8" x14ac:dyDescent="0.4">
      <c r="C53" s="98"/>
      <c r="D53" s="98"/>
      <c r="E53" s="98"/>
      <c r="F53" s="98"/>
      <c r="G53" s="98"/>
      <c r="H53" s="9"/>
    </row>
    <row r="54" spans="3:8" x14ac:dyDescent="0.4">
      <c r="C54" s="98"/>
      <c r="D54" s="98"/>
      <c r="E54" s="98"/>
      <c r="F54" s="98"/>
      <c r="G54" s="98"/>
      <c r="H54" s="9"/>
    </row>
    <row r="55" spans="3:8" x14ac:dyDescent="0.4">
      <c r="C55" s="98"/>
      <c r="D55" s="98"/>
      <c r="E55" s="98"/>
      <c r="F55" s="98"/>
      <c r="G55" s="98"/>
      <c r="H55" s="9"/>
    </row>
    <row r="56" spans="3:8" x14ac:dyDescent="0.4">
      <c r="C56" s="98"/>
      <c r="D56" s="98"/>
      <c r="E56" s="98"/>
      <c r="F56" s="98"/>
      <c r="G56" s="98"/>
      <c r="H56" s="9"/>
    </row>
    <row r="57" spans="3:8" x14ac:dyDescent="0.4">
      <c r="C57" s="98"/>
      <c r="D57" s="98"/>
      <c r="E57" s="98"/>
      <c r="F57" s="98"/>
      <c r="G57" s="98"/>
      <c r="H57" s="9"/>
    </row>
    <row r="58" spans="3:8" x14ac:dyDescent="0.4">
      <c r="C58" s="98"/>
      <c r="D58" s="98"/>
      <c r="E58" s="98"/>
      <c r="F58" s="98"/>
      <c r="G58" s="98"/>
      <c r="H58" s="9"/>
    </row>
    <row r="59" spans="3:8" x14ac:dyDescent="0.4">
      <c r="C59" s="98"/>
      <c r="D59" s="98"/>
      <c r="E59" s="98"/>
      <c r="F59" s="98"/>
      <c r="G59" s="98"/>
      <c r="H59" s="9"/>
    </row>
    <row r="60" spans="3:8" x14ac:dyDescent="0.4">
      <c r="C60" s="98"/>
      <c r="D60" s="98"/>
      <c r="E60" s="98"/>
      <c r="F60" s="98"/>
      <c r="G60" s="98"/>
      <c r="H60" s="9"/>
    </row>
    <row r="61" spans="3:8" x14ac:dyDescent="0.4">
      <c r="C61" s="98"/>
      <c r="D61" s="98"/>
      <c r="E61" s="98"/>
      <c r="F61" s="98"/>
      <c r="G61" s="98"/>
      <c r="H61" s="9"/>
    </row>
    <row r="62" spans="3:8" x14ac:dyDescent="0.4">
      <c r="C62" s="98"/>
      <c r="D62" s="98"/>
      <c r="E62" s="98"/>
      <c r="F62" s="98"/>
      <c r="G62" s="98"/>
      <c r="H62" s="9"/>
    </row>
    <row r="63" spans="3:8" x14ac:dyDescent="0.4">
      <c r="C63" s="98"/>
      <c r="D63" s="98"/>
      <c r="E63" s="98"/>
      <c r="F63" s="98"/>
      <c r="G63" s="98"/>
      <c r="H63" s="9"/>
    </row>
    <row r="64" spans="3:8" x14ac:dyDescent="0.4">
      <c r="C64" s="98"/>
      <c r="D64" s="98"/>
      <c r="E64" s="98"/>
      <c r="F64" s="98"/>
      <c r="G64" s="98"/>
      <c r="H64" s="9"/>
    </row>
    <row r="65" spans="3:8" x14ac:dyDescent="0.4">
      <c r="C65" s="98"/>
      <c r="D65" s="98"/>
      <c r="E65" s="98"/>
      <c r="F65" s="98"/>
      <c r="G65" s="98"/>
      <c r="H65" s="9"/>
    </row>
    <row r="66" spans="3:8" x14ac:dyDescent="0.4">
      <c r="C66" s="98"/>
      <c r="D66" s="98"/>
      <c r="E66" s="98"/>
      <c r="F66" s="98"/>
      <c r="G66" s="98"/>
      <c r="H66" s="9"/>
    </row>
    <row r="67" spans="3:8" x14ac:dyDescent="0.4">
      <c r="C67" s="98"/>
      <c r="D67" s="98"/>
      <c r="E67" s="98"/>
      <c r="F67" s="98"/>
      <c r="G67" s="98"/>
      <c r="H67" s="9"/>
    </row>
    <row r="68" spans="3:8" x14ac:dyDescent="0.4">
      <c r="C68" s="98"/>
      <c r="D68" s="98"/>
      <c r="E68" s="98"/>
      <c r="F68" s="98"/>
      <c r="G68" s="98"/>
      <c r="H68" s="9"/>
    </row>
    <row r="69" spans="3:8" x14ac:dyDescent="0.4">
      <c r="C69" s="98"/>
      <c r="D69" s="98"/>
      <c r="E69" s="98"/>
      <c r="F69" s="98"/>
      <c r="G69" s="98"/>
      <c r="H69" s="9"/>
    </row>
    <row r="70" spans="3:8" x14ac:dyDescent="0.4">
      <c r="C70" s="98"/>
      <c r="D70" s="98"/>
      <c r="E70" s="98"/>
      <c r="F70" s="98"/>
      <c r="G70" s="98"/>
      <c r="H70" s="9"/>
    </row>
    <row r="72" spans="3:8" x14ac:dyDescent="0.4">
      <c r="C72" s="60" t="s">
        <v>310</v>
      </c>
    </row>
    <row r="73" spans="3:8" x14ac:dyDescent="0.4">
      <c r="C73" s="60" t="s">
        <v>163</v>
      </c>
    </row>
    <row r="74" spans="3:8" x14ac:dyDescent="0.4">
      <c r="C74" s="60" t="s">
        <v>42</v>
      </c>
      <c r="H74" s="70"/>
    </row>
    <row r="75" spans="3:8" x14ac:dyDescent="0.4">
      <c r="C75" s="60" t="s">
        <v>86</v>
      </c>
      <c r="F75" s="70"/>
    </row>
    <row r="76" spans="3:8" x14ac:dyDescent="0.4">
      <c r="C76" s="60" t="s">
        <v>1095</v>
      </c>
    </row>
    <row r="77" spans="3:8" x14ac:dyDescent="0.4">
      <c r="C77" s="60" t="s">
        <v>1096</v>
      </c>
    </row>
    <row r="78" spans="3:8" x14ac:dyDescent="0.4">
      <c r="C78" s="60" t="s">
        <v>1097</v>
      </c>
    </row>
    <row r="79" spans="3:8" x14ac:dyDescent="0.4">
      <c r="C79" s="60" t="s">
        <v>1098</v>
      </c>
    </row>
    <row r="80" spans="3:8" x14ac:dyDescent="0.4">
      <c r="C80" s="60" t="s">
        <v>312</v>
      </c>
    </row>
    <row r="81" spans="3:3" x14ac:dyDescent="0.4">
      <c r="C81" s="60" t="s">
        <v>1099</v>
      </c>
    </row>
    <row r="82" spans="3:3" x14ac:dyDescent="0.4">
      <c r="C82" s="60" t="s">
        <v>1100</v>
      </c>
    </row>
    <row r="83" spans="3:3" x14ac:dyDescent="0.4">
      <c r="C83" s="60" t="s">
        <v>43</v>
      </c>
    </row>
  </sheetData>
  <sheetProtection algorithmName="SHA-512" hashValue="R7w78W2nQLgaXM4yH/rnG4zNQjFP7haY+GjHzxbWVqoHaSnk2Th6GS8a8quKCRsPXFTN09iMR9rTgSpjDUfOkw==" saltValue="ChCbe1CzF1U1sqxu3BhYgA==" spinCount="100000" sheet="1" objects="1" scenarios="1"/>
  <mergeCells count="1">
    <mergeCell ref="D14:D19"/>
  </mergeCells>
  <phoneticPr fontId="1"/>
  <dataValidations count="2">
    <dataValidation type="whole" allowBlank="1" showInputMessage="1" showErrorMessage="1" sqref="F20:G23 F35:G38 F13:G18 F25:G32" xr:uid="{8CB8D823-3020-4287-9AEE-463913297A2C}">
      <formula1>0</formula1>
      <formula2>9999999999999990</formula2>
    </dataValidation>
    <dataValidation allowBlank="1" showInputMessage="1" showErrorMessage="1" prompt="諸謝金額から消費税(10%)を引いた金額を記載してください。_x000a_源泉徴収税(10.21%)を引く必要はありません。" sqref="F18" xr:uid="{7B68B706-7607-44B0-9FAE-B63A3D61F88D}"/>
  </dataValidations>
  <pageMargins left="0.7" right="0.7" top="0.75" bottom="0.75" header="0.3" footer="0.3"/>
  <pageSetup paperSize="9" scale="2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 id="{BD50C789-0CE4-4C93-AFC5-D490B67279E3}">
            <xm:f>$H1=プルダウン!$J$9</xm:f>
            <x14:dxf>
              <fill>
                <patternFill>
                  <bgColor theme="0" tint="-0.34998626667073579"/>
                </patternFill>
              </fill>
            </x14:dxf>
          </x14:cfRule>
          <xm:sqref>C1:H1048576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ErrorMessage="1" prompt="_x000a_" xr:uid="{82C7AA6A-9CD8-4A18-946C-882B20991D43}">
          <x14:formula1>
            <xm:f>プルダウン!$J$3:$J$7</xm:f>
          </x14:formula1>
          <xm:sqref>F52:F70</xm:sqref>
        </x14:dataValidation>
        <x14:dataValidation type="list" allowBlank="1" showInputMessage="1" showErrorMessage="1" xr:uid="{E46DE71B-9A37-490E-A011-86B69A8C7130}">
          <x14:formula1>
            <xm:f>プルダウン!$H$3:$H$5</xm:f>
          </x14:formula1>
          <xm:sqref>E51:E70</xm:sqref>
        </x14:dataValidation>
        <x14:dataValidation type="list" allowBlank="1" showErrorMessage="1" prompt="シルバー人材センターの会員や委託先の職員など、申請事業者から給与を受けていない方は人件費項目の計上対象とはなりません。" xr:uid="{FE7B1528-8AC2-403A-ABEF-4B07D485496B}">
          <x14:formula1>
            <xm:f>プルダウン!$J$3:$J$7</xm:f>
          </x14:formula1>
          <xm:sqref>F51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3FD65-037B-412F-A2D8-2E4A78FF2B44}">
  <sheetPr>
    <tabColor theme="7" tint="0.59999389629810485"/>
    <pageSetUpPr fitToPage="1"/>
  </sheetPr>
  <dimension ref="B2:I526"/>
  <sheetViews>
    <sheetView showGridLines="0" zoomScaleNormal="100" workbookViewId="0"/>
  </sheetViews>
  <sheetFormatPr defaultColWidth="9" defaultRowHeight="15.75" x14ac:dyDescent="0.4"/>
  <cols>
    <col min="1" max="1" width="2" style="105" customWidth="1"/>
    <col min="2" max="2" width="3.125" style="105" customWidth="1"/>
    <col min="3" max="3" width="6.625" style="105" customWidth="1"/>
    <col min="4" max="5" width="28.625" style="105" customWidth="1"/>
    <col min="6" max="6" width="28.625" style="62" customWidth="1"/>
    <col min="7" max="7" width="52.375" style="105" bestFit="1" customWidth="1"/>
    <col min="8" max="8" width="52.125" style="105" bestFit="1" customWidth="1"/>
    <col min="9" max="16384" width="9" style="105"/>
  </cols>
  <sheetData>
    <row r="2" spans="2:9" x14ac:dyDescent="0.4">
      <c r="B2" s="169" t="s">
        <v>1093</v>
      </c>
      <c r="I2" s="170"/>
    </row>
    <row r="3" spans="2:9" x14ac:dyDescent="0.4">
      <c r="B3" s="105" t="s">
        <v>57</v>
      </c>
      <c r="I3" s="170"/>
    </row>
    <row r="4" spans="2:9" x14ac:dyDescent="0.4">
      <c r="B4" s="170"/>
      <c r="G4" s="170"/>
      <c r="H4" s="170"/>
    </row>
    <row r="5" spans="2:9" x14ac:dyDescent="0.4">
      <c r="B5" s="170"/>
    </row>
    <row r="6" spans="2:9" x14ac:dyDescent="0.4">
      <c r="C6" s="105" t="s">
        <v>58</v>
      </c>
      <c r="F6" s="217"/>
    </row>
    <row r="7" spans="2:9" ht="31.5" x14ac:dyDescent="0.4">
      <c r="C7" s="171" t="s">
        <v>1</v>
      </c>
      <c r="D7" s="172" t="s">
        <v>59</v>
      </c>
      <c r="E7" s="172" t="s">
        <v>60</v>
      </c>
      <c r="F7" s="218" t="s">
        <v>206</v>
      </c>
      <c r="G7" s="174" t="s">
        <v>174</v>
      </c>
      <c r="H7" s="175" t="s">
        <v>175</v>
      </c>
    </row>
    <row r="8" spans="2:9" x14ac:dyDescent="0.4">
      <c r="C8" s="176">
        <f t="shared" ref="C8:C71" si="0">ROW()-7</f>
        <v>1</v>
      </c>
      <c r="D8" s="219" t="s">
        <v>195</v>
      </c>
      <c r="E8" s="220" t="s">
        <v>196</v>
      </c>
      <c r="F8" s="220" t="s">
        <v>207</v>
      </c>
      <c r="G8" s="222" t="s">
        <v>197</v>
      </c>
      <c r="H8" s="221" t="s">
        <v>198</v>
      </c>
    </row>
    <row r="9" spans="2:9" x14ac:dyDescent="0.4">
      <c r="C9" s="176">
        <f t="shared" si="0"/>
        <v>2</v>
      </c>
      <c r="D9" s="223" t="s">
        <v>195</v>
      </c>
      <c r="E9" s="220" t="s">
        <v>210</v>
      </c>
      <c r="F9" s="220" t="s">
        <v>208</v>
      </c>
      <c r="G9" s="222" t="s">
        <v>199</v>
      </c>
      <c r="H9" s="221" t="s">
        <v>200</v>
      </c>
    </row>
    <row r="10" spans="2:9" x14ac:dyDescent="0.4">
      <c r="C10" s="176">
        <f t="shared" si="0"/>
        <v>3</v>
      </c>
      <c r="D10" s="177"/>
      <c r="E10" s="178"/>
      <c r="F10" s="224"/>
      <c r="G10" s="178"/>
      <c r="H10" s="178"/>
    </row>
    <row r="11" spans="2:9" x14ac:dyDescent="0.4">
      <c r="C11" s="176">
        <f t="shared" si="0"/>
        <v>4</v>
      </c>
      <c r="D11" s="177"/>
      <c r="E11" s="178"/>
      <c r="F11" s="224"/>
      <c r="G11" s="178"/>
      <c r="H11" s="178"/>
    </row>
    <row r="12" spans="2:9" x14ac:dyDescent="0.4">
      <c r="C12" s="176">
        <f t="shared" si="0"/>
        <v>5</v>
      </c>
      <c r="D12" s="177"/>
      <c r="E12" s="178"/>
      <c r="F12" s="224"/>
      <c r="G12" s="178"/>
      <c r="H12" s="178"/>
    </row>
    <row r="13" spans="2:9" x14ac:dyDescent="0.4">
      <c r="C13" s="176">
        <f t="shared" si="0"/>
        <v>6</v>
      </c>
      <c r="D13" s="177"/>
      <c r="E13" s="178"/>
      <c r="F13" s="224"/>
      <c r="G13" s="178"/>
      <c r="H13" s="178"/>
    </row>
    <row r="14" spans="2:9" x14ac:dyDescent="0.4">
      <c r="C14" s="176">
        <f t="shared" si="0"/>
        <v>7</v>
      </c>
      <c r="D14" s="177"/>
      <c r="E14" s="178"/>
      <c r="F14" s="224"/>
      <c r="G14" s="178"/>
      <c r="H14" s="178"/>
    </row>
    <row r="15" spans="2:9" x14ac:dyDescent="0.4">
      <c r="C15" s="176">
        <f t="shared" si="0"/>
        <v>8</v>
      </c>
      <c r="D15" s="177"/>
      <c r="E15" s="178"/>
      <c r="F15" s="224"/>
      <c r="G15" s="178"/>
      <c r="H15" s="178"/>
    </row>
    <row r="16" spans="2:9" x14ac:dyDescent="0.4">
      <c r="C16" s="176">
        <f t="shared" si="0"/>
        <v>9</v>
      </c>
      <c r="D16" s="177"/>
      <c r="E16" s="178"/>
      <c r="F16" s="224"/>
      <c r="G16" s="178"/>
      <c r="H16" s="178"/>
    </row>
    <row r="17" spans="3:8" x14ac:dyDescent="0.4">
      <c r="C17" s="176">
        <f t="shared" si="0"/>
        <v>10</v>
      </c>
      <c r="D17" s="177"/>
      <c r="E17" s="178"/>
      <c r="F17" s="224"/>
      <c r="G17" s="178"/>
      <c r="H17" s="178"/>
    </row>
    <row r="18" spans="3:8" x14ac:dyDescent="0.4">
      <c r="C18" s="176">
        <f t="shared" si="0"/>
        <v>11</v>
      </c>
      <c r="D18" s="177"/>
      <c r="E18" s="178"/>
      <c r="F18" s="224"/>
      <c r="G18" s="178"/>
      <c r="H18" s="178"/>
    </row>
    <row r="19" spans="3:8" x14ac:dyDescent="0.4">
      <c r="C19" s="176">
        <f t="shared" si="0"/>
        <v>12</v>
      </c>
      <c r="D19" s="177"/>
      <c r="E19" s="178"/>
      <c r="F19" s="224"/>
      <c r="G19" s="178"/>
      <c r="H19" s="178"/>
    </row>
    <row r="20" spans="3:8" x14ac:dyDescent="0.4">
      <c r="C20" s="176">
        <f t="shared" si="0"/>
        <v>13</v>
      </c>
      <c r="D20" s="177"/>
      <c r="E20" s="178"/>
      <c r="F20" s="224"/>
      <c r="G20" s="178"/>
      <c r="H20" s="178"/>
    </row>
    <row r="21" spans="3:8" x14ac:dyDescent="0.4">
      <c r="C21" s="176">
        <f t="shared" si="0"/>
        <v>14</v>
      </c>
      <c r="D21" s="177"/>
      <c r="E21" s="178"/>
      <c r="F21" s="224"/>
      <c r="G21" s="178"/>
      <c r="H21" s="178"/>
    </row>
    <row r="22" spans="3:8" x14ac:dyDescent="0.4">
      <c r="C22" s="176">
        <f t="shared" si="0"/>
        <v>15</v>
      </c>
      <c r="D22" s="181"/>
      <c r="E22" s="182"/>
      <c r="F22" s="224"/>
      <c r="G22" s="182"/>
      <c r="H22" s="182"/>
    </row>
    <row r="23" spans="3:8" x14ac:dyDescent="0.4">
      <c r="C23" s="176">
        <f t="shared" si="0"/>
        <v>16</v>
      </c>
      <c r="D23" s="177"/>
      <c r="E23" s="178"/>
      <c r="F23" s="224"/>
      <c r="G23" s="178"/>
      <c r="H23" s="178"/>
    </row>
    <row r="24" spans="3:8" x14ac:dyDescent="0.4">
      <c r="C24" s="176">
        <f t="shared" si="0"/>
        <v>17</v>
      </c>
      <c r="D24" s="177"/>
      <c r="E24" s="178"/>
      <c r="F24" s="224"/>
      <c r="G24" s="178"/>
      <c r="H24" s="178"/>
    </row>
    <row r="25" spans="3:8" x14ac:dyDescent="0.4">
      <c r="C25" s="176">
        <f t="shared" si="0"/>
        <v>18</v>
      </c>
      <c r="D25" s="177"/>
      <c r="E25" s="178"/>
      <c r="F25" s="224"/>
      <c r="G25" s="178"/>
      <c r="H25" s="178"/>
    </row>
    <row r="26" spans="3:8" x14ac:dyDescent="0.4">
      <c r="C26" s="176">
        <f t="shared" si="0"/>
        <v>19</v>
      </c>
      <c r="D26" s="177"/>
      <c r="E26" s="178"/>
      <c r="F26" s="224"/>
      <c r="G26" s="178"/>
      <c r="H26" s="178"/>
    </row>
    <row r="27" spans="3:8" x14ac:dyDescent="0.4">
      <c r="C27" s="176">
        <f t="shared" si="0"/>
        <v>20</v>
      </c>
      <c r="D27" s="177"/>
      <c r="E27" s="178"/>
      <c r="F27" s="224"/>
      <c r="G27" s="178"/>
      <c r="H27" s="178"/>
    </row>
    <row r="28" spans="3:8" x14ac:dyDescent="0.4">
      <c r="C28" s="176">
        <f t="shared" si="0"/>
        <v>21</v>
      </c>
      <c r="D28" s="177"/>
      <c r="E28" s="178"/>
      <c r="F28" s="224"/>
      <c r="G28" s="178"/>
      <c r="H28" s="178"/>
    </row>
    <row r="29" spans="3:8" x14ac:dyDescent="0.4">
      <c r="C29" s="176">
        <f t="shared" si="0"/>
        <v>22</v>
      </c>
      <c r="D29" s="177"/>
      <c r="E29" s="178"/>
      <c r="F29" s="224"/>
      <c r="G29" s="178"/>
      <c r="H29" s="178"/>
    </row>
    <row r="30" spans="3:8" x14ac:dyDescent="0.4">
      <c r="C30" s="176">
        <f t="shared" si="0"/>
        <v>23</v>
      </c>
      <c r="D30" s="177"/>
      <c r="E30" s="178"/>
      <c r="F30" s="224"/>
      <c r="G30" s="178"/>
      <c r="H30" s="178"/>
    </row>
    <row r="31" spans="3:8" x14ac:dyDescent="0.4">
      <c r="C31" s="176">
        <f t="shared" si="0"/>
        <v>24</v>
      </c>
      <c r="D31" s="177"/>
      <c r="E31" s="178"/>
      <c r="F31" s="224"/>
      <c r="G31" s="178"/>
      <c r="H31" s="178"/>
    </row>
    <row r="32" spans="3:8" x14ac:dyDescent="0.4">
      <c r="C32" s="176">
        <f t="shared" si="0"/>
        <v>25</v>
      </c>
      <c r="D32" s="177"/>
      <c r="E32" s="178"/>
      <c r="F32" s="224"/>
      <c r="G32" s="178"/>
      <c r="H32" s="178"/>
    </row>
    <row r="33" spans="3:8" x14ac:dyDescent="0.4">
      <c r="C33" s="176">
        <f t="shared" si="0"/>
        <v>26</v>
      </c>
      <c r="D33" s="177"/>
      <c r="E33" s="178"/>
      <c r="F33" s="224"/>
      <c r="G33" s="178"/>
      <c r="H33" s="178"/>
    </row>
    <row r="34" spans="3:8" x14ac:dyDescent="0.4">
      <c r="C34" s="176">
        <f t="shared" si="0"/>
        <v>27</v>
      </c>
      <c r="D34" s="177"/>
      <c r="E34" s="178"/>
      <c r="F34" s="224"/>
      <c r="G34" s="178"/>
      <c r="H34" s="178"/>
    </row>
    <row r="35" spans="3:8" x14ac:dyDescent="0.4">
      <c r="C35" s="176">
        <f t="shared" si="0"/>
        <v>28</v>
      </c>
      <c r="D35" s="177"/>
      <c r="E35" s="178"/>
      <c r="F35" s="224"/>
      <c r="G35" s="178"/>
      <c r="H35" s="178"/>
    </row>
    <row r="36" spans="3:8" x14ac:dyDescent="0.4">
      <c r="C36" s="176">
        <f t="shared" si="0"/>
        <v>29</v>
      </c>
      <c r="D36" s="177"/>
      <c r="E36" s="178"/>
      <c r="F36" s="224"/>
      <c r="G36" s="178"/>
      <c r="H36" s="178"/>
    </row>
    <row r="37" spans="3:8" x14ac:dyDescent="0.4">
      <c r="C37" s="176">
        <f t="shared" si="0"/>
        <v>30</v>
      </c>
      <c r="D37" s="177"/>
      <c r="E37" s="178"/>
      <c r="F37" s="224"/>
      <c r="G37" s="178"/>
      <c r="H37" s="178"/>
    </row>
    <row r="38" spans="3:8" x14ac:dyDescent="0.4">
      <c r="C38" s="176">
        <f t="shared" si="0"/>
        <v>31</v>
      </c>
      <c r="D38" s="177"/>
      <c r="E38" s="178"/>
      <c r="F38" s="224"/>
      <c r="G38" s="178"/>
      <c r="H38" s="178"/>
    </row>
    <row r="39" spans="3:8" x14ac:dyDescent="0.4">
      <c r="C39" s="176">
        <f t="shared" si="0"/>
        <v>32</v>
      </c>
      <c r="D39" s="177"/>
      <c r="E39" s="178"/>
      <c r="F39" s="224"/>
      <c r="G39" s="178"/>
      <c r="H39" s="178"/>
    </row>
    <row r="40" spans="3:8" x14ac:dyDescent="0.4">
      <c r="C40" s="176">
        <f t="shared" si="0"/>
        <v>33</v>
      </c>
      <c r="D40" s="177"/>
      <c r="E40" s="178"/>
      <c r="F40" s="224"/>
      <c r="G40" s="178"/>
      <c r="H40" s="178"/>
    </row>
    <row r="41" spans="3:8" x14ac:dyDescent="0.4">
      <c r="C41" s="176">
        <f t="shared" si="0"/>
        <v>34</v>
      </c>
      <c r="D41" s="177"/>
      <c r="E41" s="178"/>
      <c r="F41" s="224"/>
      <c r="G41" s="178"/>
      <c r="H41" s="178"/>
    </row>
    <row r="42" spans="3:8" x14ac:dyDescent="0.4">
      <c r="C42" s="176">
        <f t="shared" si="0"/>
        <v>35</v>
      </c>
      <c r="D42" s="177"/>
      <c r="E42" s="178"/>
      <c r="F42" s="224"/>
      <c r="G42" s="178"/>
      <c r="H42" s="178"/>
    </row>
    <row r="43" spans="3:8" x14ac:dyDescent="0.4">
      <c r="C43" s="176">
        <f t="shared" si="0"/>
        <v>36</v>
      </c>
      <c r="D43" s="177"/>
      <c r="E43" s="178"/>
      <c r="F43" s="224"/>
      <c r="G43" s="178"/>
      <c r="H43" s="178"/>
    </row>
    <row r="44" spans="3:8" x14ac:dyDescent="0.4">
      <c r="C44" s="176">
        <f t="shared" si="0"/>
        <v>37</v>
      </c>
      <c r="D44" s="177"/>
      <c r="E44" s="178"/>
      <c r="F44" s="224"/>
      <c r="G44" s="178"/>
      <c r="H44" s="178"/>
    </row>
    <row r="45" spans="3:8" x14ac:dyDescent="0.4">
      <c r="C45" s="176">
        <f t="shared" si="0"/>
        <v>38</v>
      </c>
      <c r="D45" s="177"/>
      <c r="E45" s="178"/>
      <c r="F45" s="224"/>
      <c r="G45" s="178"/>
      <c r="H45" s="178"/>
    </row>
    <row r="46" spans="3:8" x14ac:dyDescent="0.4">
      <c r="C46" s="176">
        <f t="shared" si="0"/>
        <v>39</v>
      </c>
      <c r="D46" s="177"/>
      <c r="E46" s="178"/>
      <c r="F46" s="224"/>
      <c r="G46" s="178"/>
      <c r="H46" s="178"/>
    </row>
    <row r="47" spans="3:8" x14ac:dyDescent="0.4">
      <c r="C47" s="176">
        <f t="shared" si="0"/>
        <v>40</v>
      </c>
      <c r="D47" s="177"/>
      <c r="E47" s="178"/>
      <c r="F47" s="224"/>
      <c r="G47" s="178"/>
      <c r="H47" s="178"/>
    </row>
    <row r="48" spans="3:8" x14ac:dyDescent="0.4">
      <c r="C48" s="176">
        <f t="shared" si="0"/>
        <v>41</v>
      </c>
      <c r="D48" s="177"/>
      <c r="E48" s="178"/>
      <c r="F48" s="224"/>
      <c r="G48" s="178"/>
      <c r="H48" s="178"/>
    </row>
    <row r="49" spans="3:8" x14ac:dyDescent="0.4">
      <c r="C49" s="176">
        <f t="shared" si="0"/>
        <v>42</v>
      </c>
      <c r="D49" s="177"/>
      <c r="E49" s="178"/>
      <c r="F49" s="224"/>
      <c r="G49" s="178"/>
      <c r="H49" s="178"/>
    </row>
    <row r="50" spans="3:8" x14ac:dyDescent="0.4">
      <c r="C50" s="176">
        <f t="shared" si="0"/>
        <v>43</v>
      </c>
      <c r="D50" s="177"/>
      <c r="E50" s="178"/>
      <c r="F50" s="224"/>
      <c r="G50" s="178"/>
      <c r="H50" s="178"/>
    </row>
    <row r="51" spans="3:8" x14ac:dyDescent="0.4">
      <c r="C51" s="176">
        <f t="shared" si="0"/>
        <v>44</v>
      </c>
      <c r="D51" s="177"/>
      <c r="E51" s="178"/>
      <c r="F51" s="224"/>
      <c r="G51" s="178"/>
      <c r="H51" s="178"/>
    </row>
    <row r="52" spans="3:8" x14ac:dyDescent="0.4">
      <c r="C52" s="176">
        <f t="shared" si="0"/>
        <v>45</v>
      </c>
      <c r="D52" s="177"/>
      <c r="E52" s="178"/>
      <c r="F52" s="224"/>
      <c r="G52" s="178"/>
      <c r="H52" s="178"/>
    </row>
    <row r="53" spans="3:8" x14ac:dyDescent="0.4">
      <c r="C53" s="176">
        <f t="shared" si="0"/>
        <v>46</v>
      </c>
      <c r="D53" s="177"/>
      <c r="E53" s="178"/>
      <c r="F53" s="224"/>
      <c r="G53" s="178"/>
      <c r="H53" s="178"/>
    </row>
    <row r="54" spans="3:8" x14ac:dyDescent="0.4">
      <c r="C54" s="176">
        <f t="shared" si="0"/>
        <v>47</v>
      </c>
      <c r="D54" s="177"/>
      <c r="E54" s="178"/>
      <c r="F54" s="224"/>
      <c r="G54" s="178"/>
      <c r="H54" s="178"/>
    </row>
    <row r="55" spans="3:8" x14ac:dyDescent="0.4">
      <c r="C55" s="176">
        <f t="shared" si="0"/>
        <v>48</v>
      </c>
      <c r="D55" s="177"/>
      <c r="E55" s="178"/>
      <c r="F55" s="224"/>
      <c r="G55" s="178"/>
      <c r="H55" s="178"/>
    </row>
    <row r="56" spans="3:8" x14ac:dyDescent="0.4">
      <c r="C56" s="176">
        <f t="shared" si="0"/>
        <v>49</v>
      </c>
      <c r="D56" s="177"/>
      <c r="E56" s="178"/>
      <c r="F56" s="224"/>
      <c r="G56" s="178"/>
      <c r="H56" s="178"/>
    </row>
    <row r="57" spans="3:8" x14ac:dyDescent="0.4">
      <c r="C57" s="176">
        <f t="shared" si="0"/>
        <v>50</v>
      </c>
      <c r="D57" s="177"/>
      <c r="E57" s="178"/>
      <c r="F57" s="224"/>
      <c r="G57" s="178"/>
      <c r="H57" s="178"/>
    </row>
    <row r="58" spans="3:8" x14ac:dyDescent="0.4">
      <c r="C58" s="176">
        <f t="shared" si="0"/>
        <v>51</v>
      </c>
      <c r="D58" s="177"/>
      <c r="E58" s="178"/>
      <c r="F58" s="224"/>
      <c r="G58" s="178"/>
      <c r="H58" s="178"/>
    </row>
    <row r="59" spans="3:8" x14ac:dyDescent="0.4">
      <c r="C59" s="176">
        <f t="shared" si="0"/>
        <v>52</v>
      </c>
      <c r="D59" s="177"/>
      <c r="E59" s="178"/>
      <c r="F59" s="224"/>
      <c r="G59" s="178"/>
      <c r="H59" s="178"/>
    </row>
    <row r="60" spans="3:8" x14ac:dyDescent="0.4">
      <c r="C60" s="176">
        <f t="shared" si="0"/>
        <v>53</v>
      </c>
      <c r="D60" s="177"/>
      <c r="E60" s="178"/>
      <c r="F60" s="224"/>
      <c r="G60" s="178"/>
      <c r="H60" s="178"/>
    </row>
    <row r="61" spans="3:8" x14ac:dyDescent="0.4">
      <c r="C61" s="176">
        <f t="shared" si="0"/>
        <v>54</v>
      </c>
      <c r="D61" s="177"/>
      <c r="E61" s="178"/>
      <c r="F61" s="224"/>
      <c r="G61" s="178"/>
      <c r="H61" s="178"/>
    </row>
    <row r="62" spans="3:8" x14ac:dyDescent="0.4">
      <c r="C62" s="176">
        <f t="shared" si="0"/>
        <v>55</v>
      </c>
      <c r="D62" s="177"/>
      <c r="E62" s="178"/>
      <c r="F62" s="224"/>
      <c r="G62" s="178"/>
      <c r="H62" s="178"/>
    </row>
    <row r="63" spans="3:8" x14ac:dyDescent="0.4">
      <c r="C63" s="176">
        <f t="shared" si="0"/>
        <v>56</v>
      </c>
      <c r="D63" s="177"/>
      <c r="E63" s="178"/>
      <c r="F63" s="224"/>
      <c r="G63" s="178"/>
      <c r="H63" s="178"/>
    </row>
    <row r="64" spans="3:8" x14ac:dyDescent="0.4">
      <c r="C64" s="176">
        <f t="shared" si="0"/>
        <v>57</v>
      </c>
      <c r="D64" s="177"/>
      <c r="E64" s="178"/>
      <c r="F64" s="224"/>
      <c r="G64" s="178"/>
      <c r="H64" s="178"/>
    </row>
    <row r="65" spans="3:8" x14ac:dyDescent="0.4">
      <c r="C65" s="176">
        <f t="shared" si="0"/>
        <v>58</v>
      </c>
      <c r="D65" s="177"/>
      <c r="E65" s="178"/>
      <c r="F65" s="224"/>
      <c r="G65" s="178"/>
      <c r="H65" s="178"/>
    </row>
    <row r="66" spans="3:8" x14ac:dyDescent="0.4">
      <c r="C66" s="176">
        <f t="shared" si="0"/>
        <v>59</v>
      </c>
      <c r="D66" s="177"/>
      <c r="E66" s="178"/>
      <c r="F66" s="224"/>
      <c r="G66" s="178"/>
      <c r="H66" s="178"/>
    </row>
    <row r="67" spans="3:8" x14ac:dyDescent="0.4">
      <c r="C67" s="176">
        <f t="shared" si="0"/>
        <v>60</v>
      </c>
      <c r="D67" s="177"/>
      <c r="E67" s="178"/>
      <c r="F67" s="224"/>
      <c r="G67" s="178"/>
      <c r="H67" s="178"/>
    </row>
    <row r="68" spans="3:8" x14ac:dyDescent="0.4">
      <c r="C68" s="176">
        <f t="shared" si="0"/>
        <v>61</v>
      </c>
      <c r="D68" s="177"/>
      <c r="E68" s="178"/>
      <c r="F68" s="224"/>
      <c r="G68" s="178"/>
      <c r="H68" s="178"/>
    </row>
    <row r="69" spans="3:8" x14ac:dyDescent="0.4">
      <c r="C69" s="176">
        <f t="shared" si="0"/>
        <v>62</v>
      </c>
      <c r="D69" s="177"/>
      <c r="E69" s="178"/>
      <c r="F69" s="224"/>
      <c r="G69" s="178"/>
      <c r="H69" s="178"/>
    </row>
    <row r="70" spans="3:8" x14ac:dyDescent="0.4">
      <c r="C70" s="176">
        <f t="shared" si="0"/>
        <v>63</v>
      </c>
      <c r="D70" s="177"/>
      <c r="E70" s="178"/>
      <c r="F70" s="224"/>
      <c r="G70" s="178"/>
      <c r="H70" s="178"/>
    </row>
    <row r="71" spans="3:8" x14ac:dyDescent="0.4">
      <c r="C71" s="176">
        <f t="shared" si="0"/>
        <v>64</v>
      </c>
      <c r="D71" s="177"/>
      <c r="E71" s="178"/>
      <c r="F71" s="224"/>
      <c r="G71" s="178"/>
      <c r="H71" s="178"/>
    </row>
    <row r="72" spans="3:8" x14ac:dyDescent="0.4">
      <c r="C72" s="176">
        <f t="shared" ref="C72:C135" si="1">ROW()-7</f>
        <v>65</v>
      </c>
      <c r="D72" s="177"/>
      <c r="E72" s="178"/>
      <c r="F72" s="224"/>
      <c r="G72" s="178"/>
      <c r="H72" s="178"/>
    </row>
    <row r="73" spans="3:8" x14ac:dyDescent="0.4">
      <c r="C73" s="176">
        <f t="shared" si="1"/>
        <v>66</v>
      </c>
      <c r="D73" s="177"/>
      <c r="E73" s="178"/>
      <c r="F73" s="224"/>
      <c r="G73" s="178"/>
      <c r="H73" s="178"/>
    </row>
    <row r="74" spans="3:8" x14ac:dyDescent="0.4">
      <c r="C74" s="176">
        <f t="shared" si="1"/>
        <v>67</v>
      </c>
      <c r="D74" s="177"/>
      <c r="E74" s="178"/>
      <c r="F74" s="224"/>
      <c r="G74" s="178"/>
      <c r="H74" s="178"/>
    </row>
    <row r="75" spans="3:8" x14ac:dyDescent="0.4">
      <c r="C75" s="176">
        <f t="shared" si="1"/>
        <v>68</v>
      </c>
      <c r="D75" s="177"/>
      <c r="E75" s="178"/>
      <c r="F75" s="224"/>
      <c r="G75" s="178"/>
      <c r="H75" s="178"/>
    </row>
    <row r="76" spans="3:8" x14ac:dyDescent="0.4">
      <c r="C76" s="176">
        <f t="shared" si="1"/>
        <v>69</v>
      </c>
      <c r="D76" s="177"/>
      <c r="E76" s="178"/>
      <c r="F76" s="224"/>
      <c r="G76" s="178"/>
      <c r="H76" s="178"/>
    </row>
    <row r="77" spans="3:8" x14ac:dyDescent="0.4">
      <c r="C77" s="176">
        <f t="shared" si="1"/>
        <v>70</v>
      </c>
      <c r="D77" s="177"/>
      <c r="E77" s="178"/>
      <c r="F77" s="224"/>
      <c r="G77" s="178"/>
      <c r="H77" s="178"/>
    </row>
    <row r="78" spans="3:8" x14ac:dyDescent="0.4">
      <c r="C78" s="176">
        <f t="shared" si="1"/>
        <v>71</v>
      </c>
      <c r="D78" s="177"/>
      <c r="E78" s="178"/>
      <c r="F78" s="224"/>
      <c r="G78" s="178"/>
      <c r="H78" s="178"/>
    </row>
    <row r="79" spans="3:8" x14ac:dyDescent="0.4">
      <c r="C79" s="176">
        <f t="shared" si="1"/>
        <v>72</v>
      </c>
      <c r="D79" s="177"/>
      <c r="E79" s="178"/>
      <c r="F79" s="224"/>
      <c r="G79" s="178"/>
      <c r="H79" s="178"/>
    </row>
    <row r="80" spans="3:8" x14ac:dyDescent="0.4">
      <c r="C80" s="176">
        <f t="shared" si="1"/>
        <v>73</v>
      </c>
      <c r="D80" s="177"/>
      <c r="E80" s="178"/>
      <c r="F80" s="224"/>
      <c r="G80" s="178"/>
      <c r="H80" s="178"/>
    </row>
    <row r="81" spans="3:8" x14ac:dyDescent="0.4">
      <c r="C81" s="176">
        <f t="shared" si="1"/>
        <v>74</v>
      </c>
      <c r="D81" s="177"/>
      <c r="E81" s="178"/>
      <c r="F81" s="224"/>
      <c r="G81" s="178"/>
      <c r="H81" s="178"/>
    </row>
    <row r="82" spans="3:8" x14ac:dyDescent="0.4">
      <c r="C82" s="176">
        <f t="shared" si="1"/>
        <v>75</v>
      </c>
      <c r="D82" s="177"/>
      <c r="E82" s="178"/>
      <c r="F82" s="224"/>
      <c r="G82" s="178"/>
      <c r="H82" s="178"/>
    </row>
    <row r="83" spans="3:8" x14ac:dyDescent="0.4">
      <c r="C83" s="176">
        <f t="shared" si="1"/>
        <v>76</v>
      </c>
      <c r="D83" s="177"/>
      <c r="E83" s="178"/>
      <c r="F83" s="224"/>
      <c r="G83" s="178"/>
      <c r="H83" s="178"/>
    </row>
    <row r="84" spans="3:8" x14ac:dyDescent="0.4">
      <c r="C84" s="176">
        <f t="shared" si="1"/>
        <v>77</v>
      </c>
      <c r="D84" s="177"/>
      <c r="E84" s="178"/>
      <c r="F84" s="224"/>
      <c r="G84" s="178"/>
      <c r="H84" s="178"/>
    </row>
    <row r="85" spans="3:8" x14ac:dyDescent="0.4">
      <c r="C85" s="176">
        <f t="shared" si="1"/>
        <v>78</v>
      </c>
      <c r="D85" s="177"/>
      <c r="E85" s="178"/>
      <c r="F85" s="224"/>
      <c r="G85" s="178"/>
      <c r="H85" s="178"/>
    </row>
    <row r="86" spans="3:8" x14ac:dyDescent="0.4">
      <c r="C86" s="176">
        <f t="shared" si="1"/>
        <v>79</v>
      </c>
      <c r="D86" s="177"/>
      <c r="E86" s="178"/>
      <c r="F86" s="224"/>
      <c r="G86" s="178"/>
      <c r="H86" s="178"/>
    </row>
    <row r="87" spans="3:8" x14ac:dyDescent="0.4">
      <c r="C87" s="176">
        <f t="shared" si="1"/>
        <v>80</v>
      </c>
      <c r="D87" s="177"/>
      <c r="E87" s="178"/>
      <c r="F87" s="224"/>
      <c r="G87" s="178"/>
      <c r="H87" s="178"/>
    </row>
    <row r="88" spans="3:8" x14ac:dyDescent="0.4">
      <c r="C88" s="176">
        <f t="shared" si="1"/>
        <v>81</v>
      </c>
      <c r="D88" s="177"/>
      <c r="E88" s="178"/>
      <c r="F88" s="224"/>
      <c r="G88" s="178"/>
      <c r="H88" s="178"/>
    </row>
    <row r="89" spans="3:8" x14ac:dyDescent="0.4">
      <c r="C89" s="176">
        <f t="shared" si="1"/>
        <v>82</v>
      </c>
      <c r="D89" s="177"/>
      <c r="E89" s="178"/>
      <c r="F89" s="224"/>
      <c r="G89" s="178"/>
      <c r="H89" s="178"/>
    </row>
    <row r="90" spans="3:8" x14ac:dyDescent="0.4">
      <c r="C90" s="176">
        <f t="shared" si="1"/>
        <v>83</v>
      </c>
      <c r="D90" s="177"/>
      <c r="E90" s="178"/>
      <c r="F90" s="224"/>
      <c r="G90" s="178"/>
      <c r="H90" s="178"/>
    </row>
    <row r="91" spans="3:8" x14ac:dyDescent="0.4">
      <c r="C91" s="176">
        <f t="shared" si="1"/>
        <v>84</v>
      </c>
      <c r="D91" s="177"/>
      <c r="E91" s="178"/>
      <c r="F91" s="224"/>
      <c r="G91" s="178"/>
      <c r="H91" s="178"/>
    </row>
    <row r="92" spans="3:8" x14ac:dyDescent="0.4">
      <c r="C92" s="176">
        <f t="shared" si="1"/>
        <v>85</v>
      </c>
      <c r="D92" s="177"/>
      <c r="E92" s="178"/>
      <c r="F92" s="224"/>
      <c r="G92" s="178"/>
      <c r="H92" s="178"/>
    </row>
    <row r="93" spans="3:8" x14ac:dyDescent="0.4">
      <c r="C93" s="176">
        <f t="shared" si="1"/>
        <v>86</v>
      </c>
      <c r="D93" s="177"/>
      <c r="E93" s="178"/>
      <c r="F93" s="224"/>
      <c r="G93" s="178"/>
      <c r="H93" s="178"/>
    </row>
    <row r="94" spans="3:8" x14ac:dyDescent="0.4">
      <c r="C94" s="176">
        <f t="shared" si="1"/>
        <v>87</v>
      </c>
      <c r="D94" s="177"/>
      <c r="E94" s="181"/>
      <c r="F94" s="224"/>
      <c r="G94" s="178"/>
      <c r="H94" s="178"/>
    </row>
    <row r="95" spans="3:8" x14ac:dyDescent="0.4">
      <c r="C95" s="176">
        <f t="shared" si="1"/>
        <v>88</v>
      </c>
      <c r="D95" s="177"/>
      <c r="E95" s="178"/>
      <c r="F95" s="224"/>
      <c r="G95" s="178"/>
      <c r="H95" s="178"/>
    </row>
    <row r="96" spans="3:8" x14ac:dyDescent="0.4">
      <c r="C96" s="176">
        <f t="shared" si="1"/>
        <v>89</v>
      </c>
      <c r="D96" s="177"/>
      <c r="E96" s="178"/>
      <c r="F96" s="224"/>
      <c r="G96" s="178"/>
      <c r="H96" s="178"/>
    </row>
    <row r="97" spans="3:8" x14ac:dyDescent="0.4">
      <c r="C97" s="176">
        <f t="shared" si="1"/>
        <v>90</v>
      </c>
      <c r="D97" s="177"/>
      <c r="E97" s="178"/>
      <c r="F97" s="224"/>
      <c r="G97" s="178"/>
      <c r="H97" s="178"/>
    </row>
    <row r="98" spans="3:8" x14ac:dyDescent="0.4">
      <c r="C98" s="176">
        <f t="shared" si="1"/>
        <v>91</v>
      </c>
      <c r="D98" s="177"/>
      <c r="E98" s="178"/>
      <c r="F98" s="224"/>
      <c r="G98" s="178"/>
      <c r="H98" s="178"/>
    </row>
    <row r="99" spans="3:8" x14ac:dyDescent="0.4">
      <c r="C99" s="176">
        <f t="shared" si="1"/>
        <v>92</v>
      </c>
      <c r="D99" s="177"/>
      <c r="E99" s="178"/>
      <c r="F99" s="224"/>
      <c r="G99" s="178"/>
      <c r="H99" s="178"/>
    </row>
    <row r="100" spans="3:8" x14ac:dyDescent="0.4">
      <c r="C100" s="176">
        <f t="shared" si="1"/>
        <v>93</v>
      </c>
      <c r="D100" s="177"/>
      <c r="E100" s="178"/>
      <c r="F100" s="224"/>
      <c r="G100" s="178"/>
      <c r="H100" s="178"/>
    </row>
    <row r="101" spans="3:8" x14ac:dyDescent="0.4">
      <c r="C101" s="176">
        <f t="shared" si="1"/>
        <v>94</v>
      </c>
      <c r="D101" s="177"/>
      <c r="E101" s="178"/>
      <c r="F101" s="224"/>
      <c r="G101" s="178"/>
      <c r="H101" s="178"/>
    </row>
    <row r="102" spans="3:8" x14ac:dyDescent="0.4">
      <c r="C102" s="176">
        <f t="shared" si="1"/>
        <v>95</v>
      </c>
      <c r="D102" s="177"/>
      <c r="E102" s="178"/>
      <c r="F102" s="224"/>
      <c r="G102" s="178"/>
      <c r="H102" s="178"/>
    </row>
    <row r="103" spans="3:8" x14ac:dyDescent="0.4">
      <c r="C103" s="176">
        <f t="shared" si="1"/>
        <v>96</v>
      </c>
      <c r="D103" s="177"/>
      <c r="E103" s="178"/>
      <c r="F103" s="224"/>
      <c r="G103" s="178"/>
      <c r="H103" s="178"/>
    </row>
    <row r="104" spans="3:8" x14ac:dyDescent="0.4">
      <c r="C104" s="176">
        <f t="shared" si="1"/>
        <v>97</v>
      </c>
      <c r="D104" s="177"/>
      <c r="E104" s="178"/>
      <c r="F104" s="224"/>
      <c r="G104" s="178"/>
      <c r="H104" s="178"/>
    </row>
    <row r="105" spans="3:8" x14ac:dyDescent="0.4">
      <c r="C105" s="176">
        <f t="shared" si="1"/>
        <v>98</v>
      </c>
      <c r="D105" s="177"/>
      <c r="E105" s="178"/>
      <c r="F105" s="224"/>
      <c r="G105" s="178"/>
      <c r="H105" s="178"/>
    </row>
    <row r="106" spans="3:8" x14ac:dyDescent="0.4">
      <c r="C106" s="176">
        <f t="shared" si="1"/>
        <v>99</v>
      </c>
      <c r="D106" s="177"/>
      <c r="E106" s="178"/>
      <c r="F106" s="224"/>
      <c r="G106" s="178"/>
      <c r="H106" s="178"/>
    </row>
    <row r="107" spans="3:8" x14ac:dyDescent="0.4">
      <c r="C107" s="176">
        <f t="shared" si="1"/>
        <v>100</v>
      </c>
      <c r="D107" s="177"/>
      <c r="E107" s="178"/>
      <c r="F107" s="224"/>
      <c r="G107" s="178"/>
      <c r="H107" s="178"/>
    </row>
    <row r="108" spans="3:8" x14ac:dyDescent="0.4">
      <c r="C108" s="176">
        <f t="shared" si="1"/>
        <v>101</v>
      </c>
      <c r="D108" s="177"/>
      <c r="E108" s="178"/>
      <c r="F108" s="224"/>
      <c r="G108" s="178"/>
      <c r="H108" s="178"/>
    </row>
    <row r="109" spans="3:8" x14ac:dyDescent="0.4">
      <c r="C109" s="176">
        <f t="shared" si="1"/>
        <v>102</v>
      </c>
      <c r="D109" s="177"/>
      <c r="E109" s="178"/>
      <c r="F109" s="224"/>
      <c r="G109" s="178"/>
      <c r="H109" s="178"/>
    </row>
    <row r="110" spans="3:8" x14ac:dyDescent="0.4">
      <c r="C110" s="176">
        <f t="shared" si="1"/>
        <v>103</v>
      </c>
      <c r="D110" s="177"/>
      <c r="E110" s="178"/>
      <c r="F110" s="224"/>
      <c r="G110" s="178"/>
      <c r="H110" s="178"/>
    </row>
    <row r="111" spans="3:8" x14ac:dyDescent="0.4">
      <c r="C111" s="176">
        <f t="shared" si="1"/>
        <v>104</v>
      </c>
      <c r="D111" s="177"/>
      <c r="E111" s="178"/>
      <c r="F111" s="224"/>
      <c r="G111" s="178"/>
      <c r="H111" s="178"/>
    </row>
    <row r="112" spans="3:8" x14ac:dyDescent="0.4">
      <c r="C112" s="176">
        <f t="shared" si="1"/>
        <v>105</v>
      </c>
      <c r="D112" s="177"/>
      <c r="E112" s="178"/>
      <c r="F112" s="224"/>
      <c r="G112" s="178"/>
      <c r="H112" s="178"/>
    </row>
    <row r="113" spans="3:8" x14ac:dyDescent="0.4">
      <c r="C113" s="176">
        <f t="shared" si="1"/>
        <v>106</v>
      </c>
      <c r="D113" s="177"/>
      <c r="E113" s="178"/>
      <c r="F113" s="224"/>
      <c r="G113" s="178"/>
      <c r="H113" s="178"/>
    </row>
    <row r="114" spans="3:8" x14ac:dyDescent="0.4">
      <c r="C114" s="176">
        <f t="shared" si="1"/>
        <v>107</v>
      </c>
      <c r="D114" s="177"/>
      <c r="E114" s="178"/>
      <c r="F114" s="224"/>
      <c r="G114" s="178"/>
      <c r="H114" s="178"/>
    </row>
    <row r="115" spans="3:8" x14ac:dyDescent="0.4">
      <c r="C115" s="176">
        <f t="shared" si="1"/>
        <v>108</v>
      </c>
      <c r="D115" s="177"/>
      <c r="E115" s="178"/>
      <c r="F115" s="224"/>
      <c r="G115" s="178"/>
      <c r="H115" s="178"/>
    </row>
    <row r="116" spans="3:8" x14ac:dyDescent="0.4">
      <c r="C116" s="176">
        <f t="shared" si="1"/>
        <v>109</v>
      </c>
      <c r="D116" s="177"/>
      <c r="E116" s="178"/>
      <c r="F116" s="224"/>
      <c r="G116" s="178"/>
      <c r="H116" s="178"/>
    </row>
    <row r="117" spans="3:8" x14ac:dyDescent="0.4">
      <c r="C117" s="176">
        <f t="shared" si="1"/>
        <v>110</v>
      </c>
      <c r="D117" s="177"/>
      <c r="E117" s="178"/>
      <c r="F117" s="224"/>
      <c r="G117" s="178"/>
      <c r="H117" s="178"/>
    </row>
    <row r="118" spans="3:8" x14ac:dyDescent="0.4">
      <c r="C118" s="176">
        <f t="shared" si="1"/>
        <v>111</v>
      </c>
      <c r="D118" s="177"/>
      <c r="E118" s="178"/>
      <c r="F118" s="224"/>
      <c r="G118" s="178"/>
      <c r="H118" s="178"/>
    </row>
    <row r="119" spans="3:8" x14ac:dyDescent="0.4">
      <c r="C119" s="176">
        <f t="shared" si="1"/>
        <v>112</v>
      </c>
      <c r="D119" s="177"/>
      <c r="E119" s="178"/>
      <c r="F119" s="224"/>
      <c r="G119" s="178"/>
      <c r="H119" s="178"/>
    </row>
    <row r="120" spans="3:8" x14ac:dyDescent="0.4">
      <c r="C120" s="176">
        <f t="shared" si="1"/>
        <v>113</v>
      </c>
      <c r="D120" s="177"/>
      <c r="E120" s="178"/>
      <c r="F120" s="224"/>
      <c r="G120" s="178"/>
      <c r="H120" s="178"/>
    </row>
    <row r="121" spans="3:8" x14ac:dyDescent="0.4">
      <c r="C121" s="176">
        <f t="shared" si="1"/>
        <v>114</v>
      </c>
      <c r="D121" s="177"/>
      <c r="E121" s="178"/>
      <c r="F121" s="224"/>
      <c r="G121" s="178"/>
      <c r="H121" s="178"/>
    </row>
    <row r="122" spans="3:8" x14ac:dyDescent="0.4">
      <c r="C122" s="176">
        <f t="shared" si="1"/>
        <v>115</v>
      </c>
      <c r="D122" s="177"/>
      <c r="E122" s="178"/>
      <c r="F122" s="224"/>
      <c r="G122" s="178"/>
      <c r="H122" s="178"/>
    </row>
    <row r="123" spans="3:8" x14ac:dyDescent="0.4">
      <c r="C123" s="176">
        <f t="shared" si="1"/>
        <v>116</v>
      </c>
      <c r="D123" s="177"/>
      <c r="E123" s="178"/>
      <c r="F123" s="224"/>
      <c r="G123" s="178"/>
      <c r="H123" s="178"/>
    </row>
    <row r="124" spans="3:8" x14ac:dyDescent="0.4">
      <c r="C124" s="176">
        <f t="shared" si="1"/>
        <v>117</v>
      </c>
      <c r="D124" s="177"/>
      <c r="E124" s="178"/>
      <c r="F124" s="224"/>
      <c r="G124" s="178"/>
      <c r="H124" s="178"/>
    </row>
    <row r="125" spans="3:8" x14ac:dyDescent="0.4">
      <c r="C125" s="176">
        <f t="shared" si="1"/>
        <v>118</v>
      </c>
      <c r="D125" s="177"/>
      <c r="E125" s="178"/>
      <c r="F125" s="224"/>
      <c r="G125" s="178"/>
      <c r="H125" s="178"/>
    </row>
    <row r="126" spans="3:8" x14ac:dyDescent="0.4">
      <c r="C126" s="176">
        <f t="shared" si="1"/>
        <v>119</v>
      </c>
      <c r="D126" s="177"/>
      <c r="E126" s="178"/>
      <c r="F126" s="224"/>
      <c r="G126" s="178"/>
      <c r="H126" s="178"/>
    </row>
    <row r="127" spans="3:8" x14ac:dyDescent="0.4">
      <c r="C127" s="176">
        <f t="shared" si="1"/>
        <v>120</v>
      </c>
      <c r="D127" s="177"/>
      <c r="E127" s="178"/>
      <c r="F127" s="224"/>
      <c r="G127" s="178"/>
      <c r="H127" s="178"/>
    </row>
    <row r="128" spans="3:8" x14ac:dyDescent="0.4">
      <c r="C128" s="176">
        <f t="shared" si="1"/>
        <v>121</v>
      </c>
      <c r="D128" s="177"/>
      <c r="E128" s="178"/>
      <c r="F128" s="224"/>
      <c r="G128" s="178"/>
      <c r="H128" s="178"/>
    </row>
    <row r="129" spans="3:8" x14ac:dyDescent="0.4">
      <c r="C129" s="176">
        <f t="shared" si="1"/>
        <v>122</v>
      </c>
      <c r="D129" s="177"/>
      <c r="E129" s="178"/>
      <c r="F129" s="224"/>
      <c r="G129" s="178"/>
      <c r="H129" s="178"/>
    </row>
    <row r="130" spans="3:8" x14ac:dyDescent="0.4">
      <c r="C130" s="176">
        <f t="shared" si="1"/>
        <v>123</v>
      </c>
      <c r="D130" s="177"/>
      <c r="E130" s="178"/>
      <c r="F130" s="224"/>
      <c r="G130" s="178"/>
      <c r="H130" s="178"/>
    </row>
    <row r="131" spans="3:8" x14ac:dyDescent="0.4">
      <c r="C131" s="176">
        <f t="shared" si="1"/>
        <v>124</v>
      </c>
      <c r="D131" s="177"/>
      <c r="E131" s="178"/>
      <c r="F131" s="224"/>
      <c r="G131" s="178"/>
      <c r="H131" s="178"/>
    </row>
    <row r="132" spans="3:8" x14ac:dyDescent="0.4">
      <c r="C132" s="176">
        <f t="shared" si="1"/>
        <v>125</v>
      </c>
      <c r="D132" s="177"/>
      <c r="E132" s="178"/>
      <c r="F132" s="224"/>
      <c r="G132" s="178"/>
      <c r="H132" s="178"/>
    </row>
    <row r="133" spans="3:8" x14ac:dyDescent="0.4">
      <c r="C133" s="176">
        <f t="shared" si="1"/>
        <v>126</v>
      </c>
      <c r="D133" s="177"/>
      <c r="E133" s="178"/>
      <c r="F133" s="224"/>
      <c r="G133" s="178"/>
      <c r="H133" s="178"/>
    </row>
    <row r="134" spans="3:8" x14ac:dyDescent="0.4">
      <c r="C134" s="176">
        <f t="shared" si="1"/>
        <v>127</v>
      </c>
      <c r="D134" s="177"/>
      <c r="E134" s="178"/>
      <c r="F134" s="224"/>
      <c r="G134" s="178"/>
      <c r="H134" s="178"/>
    </row>
    <row r="135" spans="3:8" x14ac:dyDescent="0.4">
      <c r="C135" s="176">
        <f t="shared" si="1"/>
        <v>128</v>
      </c>
      <c r="D135" s="177"/>
      <c r="E135" s="178"/>
      <c r="F135" s="224"/>
      <c r="G135" s="178"/>
      <c r="H135" s="178"/>
    </row>
    <row r="136" spans="3:8" x14ac:dyDescent="0.4">
      <c r="C136" s="176">
        <f t="shared" ref="C136:C199" si="2">ROW()-7</f>
        <v>129</v>
      </c>
      <c r="D136" s="177"/>
      <c r="E136" s="178"/>
      <c r="F136" s="224"/>
      <c r="G136" s="178"/>
      <c r="H136" s="178"/>
    </row>
    <row r="137" spans="3:8" x14ac:dyDescent="0.4">
      <c r="C137" s="176">
        <f t="shared" si="2"/>
        <v>130</v>
      </c>
      <c r="D137" s="177"/>
      <c r="E137" s="178"/>
      <c r="F137" s="224"/>
      <c r="G137" s="178"/>
      <c r="H137" s="178"/>
    </row>
    <row r="138" spans="3:8" x14ac:dyDescent="0.4">
      <c r="C138" s="176">
        <f t="shared" si="2"/>
        <v>131</v>
      </c>
      <c r="D138" s="177"/>
      <c r="E138" s="178"/>
      <c r="F138" s="224"/>
      <c r="G138" s="178"/>
      <c r="H138" s="178"/>
    </row>
    <row r="139" spans="3:8" x14ac:dyDescent="0.4">
      <c r="C139" s="176">
        <f t="shared" si="2"/>
        <v>132</v>
      </c>
      <c r="D139" s="177"/>
      <c r="E139" s="178"/>
      <c r="F139" s="224"/>
      <c r="G139" s="178"/>
      <c r="H139" s="178"/>
    </row>
    <row r="140" spans="3:8" x14ac:dyDescent="0.4">
      <c r="C140" s="176">
        <f t="shared" si="2"/>
        <v>133</v>
      </c>
      <c r="D140" s="177"/>
      <c r="E140" s="178"/>
      <c r="F140" s="224"/>
      <c r="G140" s="178"/>
      <c r="H140" s="178"/>
    </row>
    <row r="141" spans="3:8" x14ac:dyDescent="0.4">
      <c r="C141" s="176">
        <f t="shared" si="2"/>
        <v>134</v>
      </c>
      <c r="D141" s="177"/>
      <c r="E141" s="178"/>
      <c r="F141" s="224"/>
      <c r="G141" s="178"/>
      <c r="H141" s="178"/>
    </row>
    <row r="142" spans="3:8" x14ac:dyDescent="0.4">
      <c r="C142" s="176">
        <f t="shared" si="2"/>
        <v>135</v>
      </c>
      <c r="D142" s="177"/>
      <c r="E142" s="178"/>
      <c r="F142" s="224"/>
      <c r="G142" s="178"/>
      <c r="H142" s="178"/>
    </row>
    <row r="143" spans="3:8" x14ac:dyDescent="0.4">
      <c r="C143" s="176">
        <f t="shared" si="2"/>
        <v>136</v>
      </c>
      <c r="D143" s="177"/>
      <c r="E143" s="178"/>
      <c r="F143" s="224"/>
      <c r="G143" s="178"/>
      <c r="H143" s="178"/>
    </row>
    <row r="144" spans="3:8" x14ac:dyDescent="0.4">
      <c r="C144" s="176">
        <f t="shared" si="2"/>
        <v>137</v>
      </c>
      <c r="D144" s="177"/>
      <c r="E144" s="178"/>
      <c r="F144" s="224"/>
      <c r="G144" s="178"/>
      <c r="H144" s="178"/>
    </row>
    <row r="145" spans="3:8" x14ac:dyDescent="0.4">
      <c r="C145" s="176">
        <f t="shared" si="2"/>
        <v>138</v>
      </c>
      <c r="D145" s="177"/>
      <c r="E145" s="178"/>
      <c r="F145" s="224"/>
      <c r="G145" s="178"/>
      <c r="H145" s="178"/>
    </row>
    <row r="146" spans="3:8" x14ac:dyDescent="0.4">
      <c r="C146" s="176">
        <f t="shared" si="2"/>
        <v>139</v>
      </c>
      <c r="D146" s="177"/>
      <c r="E146" s="178"/>
      <c r="F146" s="224"/>
      <c r="G146" s="178"/>
      <c r="H146" s="178"/>
    </row>
    <row r="147" spans="3:8" x14ac:dyDescent="0.4">
      <c r="C147" s="176">
        <f t="shared" si="2"/>
        <v>140</v>
      </c>
      <c r="D147" s="177"/>
      <c r="E147" s="178"/>
      <c r="F147" s="224"/>
      <c r="G147" s="178"/>
      <c r="H147" s="178"/>
    </row>
    <row r="148" spans="3:8" x14ac:dyDescent="0.4">
      <c r="C148" s="176">
        <f t="shared" si="2"/>
        <v>141</v>
      </c>
      <c r="D148" s="177"/>
      <c r="E148" s="178"/>
      <c r="F148" s="224"/>
      <c r="G148" s="178"/>
      <c r="H148" s="178"/>
    </row>
    <row r="149" spans="3:8" x14ac:dyDescent="0.4">
      <c r="C149" s="176">
        <f t="shared" si="2"/>
        <v>142</v>
      </c>
      <c r="D149" s="180"/>
      <c r="E149" s="180"/>
      <c r="F149" s="224"/>
      <c r="G149" s="183"/>
      <c r="H149" s="184"/>
    </row>
    <row r="150" spans="3:8" x14ac:dyDescent="0.4">
      <c r="C150" s="176">
        <f t="shared" si="2"/>
        <v>143</v>
      </c>
      <c r="D150" s="180"/>
      <c r="E150" s="180"/>
      <c r="F150" s="224"/>
      <c r="G150" s="183"/>
      <c r="H150" s="184"/>
    </row>
    <row r="151" spans="3:8" x14ac:dyDescent="0.4">
      <c r="C151" s="176">
        <f t="shared" si="2"/>
        <v>144</v>
      </c>
      <c r="D151" s="180"/>
      <c r="E151" s="180"/>
      <c r="F151" s="224"/>
      <c r="G151" s="183"/>
      <c r="H151" s="184"/>
    </row>
    <row r="152" spans="3:8" x14ac:dyDescent="0.4">
      <c r="C152" s="176">
        <f t="shared" si="2"/>
        <v>145</v>
      </c>
      <c r="D152" s="180"/>
      <c r="E152" s="180"/>
      <c r="F152" s="224"/>
      <c r="G152" s="183"/>
      <c r="H152" s="184"/>
    </row>
    <row r="153" spans="3:8" x14ac:dyDescent="0.4">
      <c r="C153" s="176">
        <f t="shared" si="2"/>
        <v>146</v>
      </c>
      <c r="D153" s="180"/>
      <c r="E153" s="180"/>
      <c r="F153" s="224"/>
      <c r="G153" s="183"/>
      <c r="H153" s="184"/>
    </row>
    <row r="154" spans="3:8" x14ac:dyDescent="0.4">
      <c r="C154" s="176">
        <f t="shared" si="2"/>
        <v>147</v>
      </c>
      <c r="D154" s="180"/>
      <c r="E154" s="180"/>
      <c r="F154" s="224"/>
      <c r="G154" s="183"/>
      <c r="H154" s="184"/>
    </row>
    <row r="155" spans="3:8" x14ac:dyDescent="0.4">
      <c r="C155" s="176">
        <f t="shared" si="2"/>
        <v>148</v>
      </c>
      <c r="D155" s="180"/>
      <c r="E155" s="180"/>
      <c r="F155" s="224"/>
      <c r="G155" s="183"/>
      <c r="H155" s="184"/>
    </row>
    <row r="156" spans="3:8" x14ac:dyDescent="0.4">
      <c r="C156" s="176">
        <f t="shared" si="2"/>
        <v>149</v>
      </c>
      <c r="D156" s="180"/>
      <c r="E156" s="180"/>
      <c r="F156" s="224"/>
      <c r="G156" s="183"/>
      <c r="H156" s="184"/>
    </row>
    <row r="157" spans="3:8" x14ac:dyDescent="0.4">
      <c r="C157" s="176">
        <f t="shared" si="2"/>
        <v>150</v>
      </c>
      <c r="D157" s="180"/>
      <c r="E157" s="180"/>
      <c r="F157" s="224"/>
      <c r="G157" s="183"/>
      <c r="H157" s="184"/>
    </row>
    <row r="158" spans="3:8" x14ac:dyDescent="0.4">
      <c r="C158" s="176">
        <f t="shared" si="2"/>
        <v>151</v>
      </c>
      <c r="D158" s="180"/>
      <c r="E158" s="180"/>
      <c r="F158" s="224"/>
      <c r="G158" s="183"/>
      <c r="H158" s="184"/>
    </row>
    <row r="159" spans="3:8" x14ac:dyDescent="0.4">
      <c r="C159" s="176">
        <f t="shared" si="2"/>
        <v>152</v>
      </c>
      <c r="D159" s="180"/>
      <c r="E159" s="180"/>
      <c r="F159" s="224"/>
      <c r="G159" s="183"/>
      <c r="H159" s="184"/>
    </row>
    <row r="160" spans="3:8" x14ac:dyDescent="0.4">
      <c r="C160" s="176">
        <f t="shared" si="2"/>
        <v>153</v>
      </c>
      <c r="D160" s="180"/>
      <c r="E160" s="180"/>
      <c r="F160" s="224"/>
      <c r="G160" s="183"/>
      <c r="H160" s="184"/>
    </row>
    <row r="161" spans="3:8" x14ac:dyDescent="0.4">
      <c r="C161" s="176">
        <f t="shared" si="2"/>
        <v>154</v>
      </c>
      <c r="D161" s="185"/>
      <c r="E161" s="186"/>
      <c r="F161" s="224"/>
      <c r="G161" s="179"/>
      <c r="H161" s="180"/>
    </row>
    <row r="162" spans="3:8" ht="16.5" x14ac:dyDescent="0.4">
      <c r="C162" s="176">
        <f t="shared" si="2"/>
        <v>155</v>
      </c>
      <c r="D162" s="187"/>
      <c r="E162" s="185"/>
      <c r="F162" s="224"/>
      <c r="G162" s="179"/>
      <c r="H162" s="180"/>
    </row>
    <row r="163" spans="3:8" ht="16.5" x14ac:dyDescent="0.4">
      <c r="C163" s="176">
        <f t="shared" si="2"/>
        <v>156</v>
      </c>
      <c r="D163" s="187"/>
      <c r="E163" s="185"/>
      <c r="F163" s="224"/>
      <c r="G163" s="179"/>
      <c r="H163" s="180"/>
    </row>
    <row r="164" spans="3:8" ht="16.5" x14ac:dyDescent="0.4">
      <c r="C164" s="176">
        <f t="shared" si="2"/>
        <v>157</v>
      </c>
      <c r="D164" s="187"/>
      <c r="E164" s="185"/>
      <c r="F164" s="224"/>
      <c r="G164" s="179"/>
      <c r="H164" s="180"/>
    </row>
    <row r="165" spans="3:8" ht="16.5" x14ac:dyDescent="0.4">
      <c r="C165" s="176">
        <f t="shared" si="2"/>
        <v>158</v>
      </c>
      <c r="D165" s="187"/>
      <c r="E165" s="185"/>
      <c r="F165" s="224"/>
      <c r="G165" s="179"/>
      <c r="H165" s="180"/>
    </row>
    <row r="166" spans="3:8" ht="16.5" x14ac:dyDescent="0.4">
      <c r="C166" s="176">
        <f t="shared" si="2"/>
        <v>159</v>
      </c>
      <c r="D166" s="187"/>
      <c r="E166" s="185"/>
      <c r="F166" s="224"/>
      <c r="G166" s="179"/>
      <c r="H166" s="180"/>
    </row>
    <row r="167" spans="3:8" ht="16.5" x14ac:dyDescent="0.4">
      <c r="C167" s="176">
        <f t="shared" si="2"/>
        <v>160</v>
      </c>
      <c r="D167" s="187"/>
      <c r="E167" s="185"/>
      <c r="F167" s="224"/>
      <c r="G167" s="179"/>
      <c r="H167" s="180"/>
    </row>
    <row r="168" spans="3:8" ht="16.5" x14ac:dyDescent="0.4">
      <c r="C168" s="176">
        <f t="shared" si="2"/>
        <v>161</v>
      </c>
      <c r="D168" s="187"/>
      <c r="E168" s="185"/>
      <c r="F168" s="224"/>
      <c r="G168" s="179"/>
      <c r="H168" s="180"/>
    </row>
    <row r="169" spans="3:8" ht="16.5" x14ac:dyDescent="0.4">
      <c r="C169" s="176">
        <f t="shared" si="2"/>
        <v>162</v>
      </c>
      <c r="D169" s="187"/>
      <c r="E169" s="185"/>
      <c r="F169" s="224"/>
      <c r="G169" s="179"/>
      <c r="H169" s="180"/>
    </row>
    <row r="170" spans="3:8" x14ac:dyDescent="0.4">
      <c r="C170" s="176">
        <f t="shared" si="2"/>
        <v>163</v>
      </c>
      <c r="D170" s="185"/>
      <c r="E170" s="185"/>
      <c r="F170" s="224"/>
      <c r="G170" s="179"/>
      <c r="H170" s="180"/>
    </row>
    <row r="171" spans="3:8" x14ac:dyDescent="0.4">
      <c r="C171" s="176">
        <f t="shared" si="2"/>
        <v>164</v>
      </c>
      <c r="D171" s="185"/>
      <c r="E171" s="185"/>
      <c r="F171" s="224"/>
      <c r="G171" s="179"/>
      <c r="H171" s="180"/>
    </row>
    <row r="172" spans="3:8" x14ac:dyDescent="0.4">
      <c r="C172" s="176">
        <f t="shared" si="2"/>
        <v>165</v>
      </c>
      <c r="D172" s="185"/>
      <c r="E172" s="185"/>
      <c r="F172" s="224"/>
      <c r="G172" s="179"/>
      <c r="H172" s="180"/>
    </row>
    <row r="173" spans="3:8" x14ac:dyDescent="0.4">
      <c r="C173" s="176">
        <f t="shared" si="2"/>
        <v>166</v>
      </c>
      <c r="D173" s="185"/>
      <c r="E173" s="185"/>
      <c r="F173" s="224"/>
      <c r="G173" s="179"/>
      <c r="H173" s="180"/>
    </row>
    <row r="174" spans="3:8" x14ac:dyDescent="0.4">
      <c r="C174" s="176">
        <f t="shared" si="2"/>
        <v>167</v>
      </c>
      <c r="D174" s="185"/>
      <c r="E174" s="185"/>
      <c r="F174" s="224"/>
      <c r="G174" s="179"/>
      <c r="H174" s="180"/>
    </row>
    <row r="175" spans="3:8" x14ac:dyDescent="0.4">
      <c r="C175" s="176">
        <f t="shared" si="2"/>
        <v>168</v>
      </c>
      <c r="D175" s="180"/>
      <c r="E175" s="180"/>
      <c r="F175" s="224"/>
      <c r="G175" s="179"/>
      <c r="H175" s="180"/>
    </row>
    <row r="176" spans="3:8" x14ac:dyDescent="0.4">
      <c r="C176" s="176">
        <f t="shared" si="2"/>
        <v>169</v>
      </c>
      <c r="D176" s="180"/>
      <c r="E176" s="180"/>
      <c r="F176" s="224"/>
      <c r="G176" s="179"/>
      <c r="H176" s="180"/>
    </row>
    <row r="177" spans="3:8" x14ac:dyDescent="0.4">
      <c r="C177" s="176">
        <f t="shared" si="2"/>
        <v>170</v>
      </c>
      <c r="D177" s="180"/>
      <c r="E177" s="180"/>
      <c r="F177" s="224"/>
      <c r="G177" s="179"/>
      <c r="H177" s="180"/>
    </row>
    <row r="178" spans="3:8" x14ac:dyDescent="0.4">
      <c r="C178" s="176">
        <f t="shared" si="2"/>
        <v>171</v>
      </c>
      <c r="D178" s="180"/>
      <c r="E178" s="180"/>
      <c r="F178" s="224"/>
      <c r="G178" s="179"/>
      <c r="H178" s="180"/>
    </row>
    <row r="179" spans="3:8" x14ac:dyDescent="0.4">
      <c r="C179" s="176">
        <f t="shared" si="2"/>
        <v>172</v>
      </c>
      <c r="D179" s="180"/>
      <c r="E179" s="180"/>
      <c r="F179" s="224"/>
      <c r="G179" s="179"/>
      <c r="H179" s="180"/>
    </row>
    <row r="180" spans="3:8" x14ac:dyDescent="0.4">
      <c r="C180" s="176">
        <f t="shared" si="2"/>
        <v>173</v>
      </c>
      <c r="D180" s="180"/>
      <c r="E180" s="180"/>
      <c r="F180" s="224"/>
      <c r="G180" s="179"/>
      <c r="H180" s="180"/>
    </row>
    <row r="181" spans="3:8" x14ac:dyDescent="0.4">
      <c r="C181" s="176">
        <f t="shared" si="2"/>
        <v>174</v>
      </c>
      <c r="D181" s="180"/>
      <c r="E181" s="180"/>
      <c r="F181" s="224"/>
      <c r="G181" s="179"/>
      <c r="H181" s="180"/>
    </row>
    <row r="182" spans="3:8" x14ac:dyDescent="0.4">
      <c r="C182" s="176">
        <f t="shared" si="2"/>
        <v>175</v>
      </c>
      <c r="D182" s="180"/>
      <c r="E182" s="180"/>
      <c r="F182" s="224"/>
      <c r="G182" s="179"/>
      <c r="H182" s="180"/>
    </row>
    <row r="183" spans="3:8" x14ac:dyDescent="0.4">
      <c r="C183" s="176">
        <f t="shared" si="2"/>
        <v>176</v>
      </c>
      <c r="D183" s="180"/>
      <c r="E183" s="180"/>
      <c r="F183" s="224"/>
      <c r="G183" s="179"/>
      <c r="H183" s="180"/>
    </row>
    <row r="184" spans="3:8" x14ac:dyDescent="0.4">
      <c r="C184" s="176">
        <f t="shared" si="2"/>
        <v>177</v>
      </c>
      <c r="D184" s="180"/>
      <c r="E184" s="180"/>
      <c r="F184" s="224"/>
      <c r="G184" s="179"/>
      <c r="H184" s="180"/>
    </row>
    <row r="185" spans="3:8" x14ac:dyDescent="0.4">
      <c r="C185" s="176">
        <f t="shared" si="2"/>
        <v>178</v>
      </c>
      <c r="D185" s="180"/>
      <c r="E185" s="180"/>
      <c r="F185" s="224"/>
      <c r="G185" s="179"/>
      <c r="H185" s="180"/>
    </row>
    <row r="186" spans="3:8" x14ac:dyDescent="0.4">
      <c r="C186" s="176">
        <f t="shared" si="2"/>
        <v>179</v>
      </c>
      <c r="D186" s="180"/>
      <c r="E186" s="180"/>
      <c r="F186" s="224"/>
      <c r="G186" s="179"/>
      <c r="H186" s="180"/>
    </row>
    <row r="187" spans="3:8" x14ac:dyDescent="0.4">
      <c r="C187" s="176">
        <f t="shared" si="2"/>
        <v>180</v>
      </c>
      <c r="D187" s="180"/>
      <c r="E187" s="180"/>
      <c r="F187" s="224"/>
      <c r="G187" s="179"/>
      <c r="H187" s="180"/>
    </row>
    <row r="188" spans="3:8" x14ac:dyDescent="0.4">
      <c r="C188" s="176">
        <f t="shared" si="2"/>
        <v>181</v>
      </c>
      <c r="D188" s="180"/>
      <c r="E188" s="180"/>
      <c r="F188" s="224"/>
      <c r="G188" s="179"/>
      <c r="H188" s="180"/>
    </row>
    <row r="189" spans="3:8" x14ac:dyDescent="0.4">
      <c r="C189" s="176">
        <f t="shared" si="2"/>
        <v>182</v>
      </c>
      <c r="D189" s="180"/>
      <c r="E189" s="180"/>
      <c r="F189" s="224"/>
      <c r="G189" s="179"/>
      <c r="H189" s="180"/>
    </row>
    <row r="190" spans="3:8" x14ac:dyDescent="0.4">
      <c r="C190" s="176">
        <f t="shared" si="2"/>
        <v>183</v>
      </c>
      <c r="D190" s="180"/>
      <c r="E190" s="180"/>
      <c r="F190" s="224"/>
      <c r="G190" s="179"/>
      <c r="H190" s="180"/>
    </row>
    <row r="191" spans="3:8" x14ac:dyDescent="0.4">
      <c r="C191" s="176">
        <f t="shared" si="2"/>
        <v>184</v>
      </c>
      <c r="D191" s="180"/>
      <c r="E191" s="180"/>
      <c r="F191" s="224"/>
      <c r="G191" s="179"/>
      <c r="H191" s="180"/>
    </row>
    <row r="192" spans="3:8" x14ac:dyDescent="0.4">
      <c r="C192" s="176">
        <f t="shared" si="2"/>
        <v>185</v>
      </c>
      <c r="D192" s="180"/>
      <c r="E192" s="180"/>
      <c r="F192" s="224"/>
      <c r="G192" s="179"/>
      <c r="H192" s="180"/>
    </row>
    <row r="193" spans="3:8" x14ac:dyDescent="0.4">
      <c r="C193" s="176">
        <f t="shared" si="2"/>
        <v>186</v>
      </c>
      <c r="D193" s="180"/>
      <c r="E193" s="180"/>
      <c r="F193" s="224"/>
      <c r="G193" s="179"/>
      <c r="H193" s="180"/>
    </row>
    <row r="194" spans="3:8" x14ac:dyDescent="0.4">
      <c r="C194" s="176">
        <f t="shared" si="2"/>
        <v>187</v>
      </c>
      <c r="D194" s="180"/>
      <c r="E194" s="180"/>
      <c r="F194" s="224"/>
      <c r="G194" s="179"/>
      <c r="H194" s="180"/>
    </row>
    <row r="195" spans="3:8" x14ac:dyDescent="0.4">
      <c r="C195" s="176">
        <f t="shared" si="2"/>
        <v>188</v>
      </c>
      <c r="D195" s="180"/>
      <c r="E195" s="180"/>
      <c r="F195" s="224"/>
      <c r="G195" s="179"/>
      <c r="H195" s="180"/>
    </row>
    <row r="196" spans="3:8" x14ac:dyDescent="0.4">
      <c r="C196" s="176">
        <f t="shared" si="2"/>
        <v>189</v>
      </c>
      <c r="D196" s="180"/>
      <c r="E196" s="180"/>
      <c r="F196" s="224"/>
      <c r="G196" s="179"/>
      <c r="H196" s="180"/>
    </row>
    <row r="197" spans="3:8" x14ac:dyDescent="0.4">
      <c r="C197" s="176">
        <f t="shared" si="2"/>
        <v>190</v>
      </c>
      <c r="D197" s="180"/>
      <c r="E197" s="180"/>
      <c r="F197" s="224"/>
      <c r="G197" s="179"/>
      <c r="H197" s="180"/>
    </row>
    <row r="198" spans="3:8" x14ac:dyDescent="0.4">
      <c r="C198" s="176">
        <f t="shared" si="2"/>
        <v>191</v>
      </c>
      <c r="D198" s="180"/>
      <c r="E198" s="180"/>
      <c r="F198" s="224"/>
      <c r="G198" s="179"/>
      <c r="H198" s="180"/>
    </row>
    <row r="199" spans="3:8" x14ac:dyDescent="0.4">
      <c r="C199" s="176">
        <f t="shared" si="2"/>
        <v>192</v>
      </c>
      <c r="D199" s="180"/>
      <c r="E199" s="180"/>
      <c r="F199" s="224"/>
      <c r="G199" s="179"/>
      <c r="H199" s="180"/>
    </row>
    <row r="200" spans="3:8" x14ac:dyDescent="0.4">
      <c r="C200" s="176">
        <f t="shared" ref="C200:C263" si="3">ROW()-7</f>
        <v>193</v>
      </c>
      <c r="D200" s="180"/>
      <c r="E200" s="180"/>
      <c r="F200" s="224"/>
      <c r="G200" s="179"/>
      <c r="H200" s="180"/>
    </row>
    <row r="201" spans="3:8" x14ac:dyDescent="0.4">
      <c r="C201" s="176">
        <f t="shared" si="3"/>
        <v>194</v>
      </c>
      <c r="D201" s="180"/>
      <c r="E201" s="180"/>
      <c r="F201" s="224"/>
      <c r="G201" s="179"/>
      <c r="H201" s="180"/>
    </row>
    <row r="202" spans="3:8" x14ac:dyDescent="0.4">
      <c r="C202" s="176">
        <f t="shared" si="3"/>
        <v>195</v>
      </c>
      <c r="D202" s="180"/>
      <c r="E202" s="180"/>
      <c r="F202" s="224"/>
      <c r="G202" s="179"/>
      <c r="H202" s="180"/>
    </row>
    <row r="203" spans="3:8" x14ac:dyDescent="0.4">
      <c r="C203" s="176">
        <f t="shared" si="3"/>
        <v>196</v>
      </c>
      <c r="D203" s="180"/>
      <c r="E203" s="180"/>
      <c r="F203" s="224"/>
      <c r="G203" s="179"/>
      <c r="H203" s="180"/>
    </row>
    <row r="204" spans="3:8" x14ac:dyDescent="0.4">
      <c r="C204" s="176">
        <f t="shared" si="3"/>
        <v>197</v>
      </c>
      <c r="D204" s="180"/>
      <c r="E204" s="180"/>
      <c r="F204" s="224"/>
      <c r="G204" s="179"/>
      <c r="H204" s="180"/>
    </row>
    <row r="205" spans="3:8" x14ac:dyDescent="0.4">
      <c r="C205" s="176">
        <f t="shared" si="3"/>
        <v>198</v>
      </c>
      <c r="D205" s="180"/>
      <c r="E205" s="180"/>
      <c r="F205" s="224"/>
      <c r="G205" s="179"/>
      <c r="H205" s="180"/>
    </row>
    <row r="206" spans="3:8" x14ac:dyDescent="0.4">
      <c r="C206" s="176">
        <f t="shared" si="3"/>
        <v>199</v>
      </c>
      <c r="D206" s="180"/>
      <c r="E206" s="180"/>
      <c r="F206" s="224"/>
      <c r="G206" s="179"/>
      <c r="H206" s="180"/>
    </row>
    <row r="207" spans="3:8" x14ac:dyDescent="0.4">
      <c r="C207" s="176">
        <f t="shared" si="3"/>
        <v>200</v>
      </c>
      <c r="D207" s="180"/>
      <c r="E207" s="180"/>
      <c r="F207" s="224"/>
      <c r="G207" s="179"/>
      <c r="H207" s="180"/>
    </row>
    <row r="208" spans="3:8" x14ac:dyDescent="0.4">
      <c r="C208" s="176">
        <f t="shared" si="3"/>
        <v>201</v>
      </c>
      <c r="D208" s="180"/>
      <c r="E208" s="180"/>
      <c r="F208" s="224"/>
      <c r="G208" s="179"/>
      <c r="H208" s="180"/>
    </row>
    <row r="209" spans="3:8" x14ac:dyDescent="0.4">
      <c r="C209" s="176">
        <f t="shared" si="3"/>
        <v>202</v>
      </c>
      <c r="D209" s="180"/>
      <c r="E209" s="180"/>
      <c r="F209" s="224"/>
      <c r="G209" s="179"/>
      <c r="H209" s="180"/>
    </row>
    <row r="210" spans="3:8" x14ac:dyDescent="0.4">
      <c r="C210" s="176">
        <f t="shared" si="3"/>
        <v>203</v>
      </c>
      <c r="D210" s="180"/>
      <c r="E210" s="180"/>
      <c r="F210" s="224"/>
      <c r="G210" s="179"/>
      <c r="H210" s="180"/>
    </row>
    <row r="211" spans="3:8" x14ac:dyDescent="0.4">
      <c r="C211" s="176">
        <f t="shared" si="3"/>
        <v>204</v>
      </c>
      <c r="D211" s="180"/>
      <c r="E211" s="180"/>
      <c r="F211" s="224"/>
      <c r="G211" s="179"/>
      <c r="H211" s="180"/>
    </row>
    <row r="212" spans="3:8" x14ac:dyDescent="0.4">
      <c r="C212" s="176">
        <f t="shared" si="3"/>
        <v>205</v>
      </c>
      <c r="D212" s="180"/>
      <c r="E212" s="180"/>
      <c r="F212" s="224"/>
      <c r="G212" s="179"/>
      <c r="H212" s="180"/>
    </row>
    <row r="213" spans="3:8" x14ac:dyDescent="0.4">
      <c r="C213" s="176">
        <f t="shared" si="3"/>
        <v>206</v>
      </c>
      <c r="D213" s="180"/>
      <c r="E213" s="180"/>
      <c r="F213" s="224"/>
      <c r="G213" s="179"/>
      <c r="H213" s="180"/>
    </row>
    <row r="214" spans="3:8" x14ac:dyDescent="0.4">
      <c r="C214" s="176">
        <f t="shared" si="3"/>
        <v>207</v>
      </c>
      <c r="D214" s="180"/>
      <c r="E214" s="180"/>
      <c r="F214" s="224"/>
      <c r="G214" s="179"/>
      <c r="H214" s="180"/>
    </row>
    <row r="215" spans="3:8" x14ac:dyDescent="0.4">
      <c r="C215" s="176">
        <f t="shared" si="3"/>
        <v>208</v>
      </c>
      <c r="D215" s="180"/>
      <c r="E215" s="180"/>
      <c r="F215" s="224"/>
      <c r="G215" s="179"/>
      <c r="H215" s="180"/>
    </row>
    <row r="216" spans="3:8" x14ac:dyDescent="0.4">
      <c r="C216" s="176">
        <f t="shared" si="3"/>
        <v>209</v>
      </c>
      <c r="D216" s="180"/>
      <c r="E216" s="180"/>
      <c r="F216" s="224"/>
      <c r="G216" s="179"/>
      <c r="H216" s="180"/>
    </row>
    <row r="217" spans="3:8" x14ac:dyDescent="0.4">
      <c r="C217" s="176">
        <f t="shared" si="3"/>
        <v>210</v>
      </c>
      <c r="D217" s="180"/>
      <c r="E217" s="180"/>
      <c r="F217" s="224"/>
      <c r="G217" s="179"/>
      <c r="H217" s="180"/>
    </row>
    <row r="218" spans="3:8" x14ac:dyDescent="0.4">
      <c r="C218" s="176">
        <f t="shared" si="3"/>
        <v>211</v>
      </c>
      <c r="D218" s="180"/>
      <c r="E218" s="180"/>
      <c r="F218" s="224"/>
      <c r="G218" s="179"/>
      <c r="H218" s="180"/>
    </row>
    <row r="219" spans="3:8" x14ac:dyDescent="0.4">
      <c r="C219" s="176">
        <f t="shared" si="3"/>
        <v>212</v>
      </c>
      <c r="D219" s="180"/>
      <c r="E219" s="180"/>
      <c r="F219" s="224"/>
      <c r="G219" s="179"/>
      <c r="H219" s="180"/>
    </row>
    <row r="220" spans="3:8" x14ac:dyDescent="0.4">
      <c r="C220" s="176">
        <f t="shared" si="3"/>
        <v>213</v>
      </c>
      <c r="D220" s="180"/>
      <c r="E220" s="180"/>
      <c r="F220" s="224"/>
      <c r="G220" s="179"/>
      <c r="H220" s="180"/>
    </row>
    <row r="221" spans="3:8" x14ac:dyDescent="0.4">
      <c r="C221" s="176">
        <f t="shared" si="3"/>
        <v>214</v>
      </c>
      <c r="D221" s="180"/>
      <c r="E221" s="180"/>
      <c r="F221" s="224"/>
      <c r="G221" s="179"/>
      <c r="H221" s="180"/>
    </row>
    <row r="222" spans="3:8" x14ac:dyDescent="0.4">
      <c r="C222" s="176">
        <f t="shared" si="3"/>
        <v>215</v>
      </c>
      <c r="D222" s="180"/>
      <c r="E222" s="180"/>
      <c r="F222" s="224"/>
      <c r="G222" s="179"/>
      <c r="H222" s="180"/>
    </row>
    <row r="223" spans="3:8" x14ac:dyDescent="0.4">
      <c r="C223" s="176">
        <f t="shared" si="3"/>
        <v>216</v>
      </c>
      <c r="D223" s="180"/>
      <c r="E223" s="180"/>
      <c r="F223" s="224"/>
      <c r="G223" s="179"/>
      <c r="H223" s="180"/>
    </row>
    <row r="224" spans="3:8" x14ac:dyDescent="0.4">
      <c r="C224" s="176">
        <f t="shared" si="3"/>
        <v>217</v>
      </c>
      <c r="D224" s="180"/>
      <c r="E224" s="180"/>
      <c r="F224" s="224"/>
      <c r="G224" s="179"/>
      <c r="H224" s="180"/>
    </row>
    <row r="225" spans="3:8" x14ac:dyDescent="0.4">
      <c r="C225" s="176">
        <f t="shared" si="3"/>
        <v>218</v>
      </c>
      <c r="D225" s="180"/>
      <c r="E225" s="180"/>
      <c r="F225" s="224"/>
      <c r="G225" s="179"/>
      <c r="H225" s="180"/>
    </row>
    <row r="226" spans="3:8" x14ac:dyDescent="0.4">
      <c r="C226" s="176">
        <f t="shared" si="3"/>
        <v>219</v>
      </c>
      <c r="D226" s="180"/>
      <c r="E226" s="180"/>
      <c r="F226" s="224"/>
      <c r="G226" s="179"/>
      <c r="H226" s="180"/>
    </row>
    <row r="227" spans="3:8" x14ac:dyDescent="0.4">
      <c r="C227" s="176">
        <f t="shared" si="3"/>
        <v>220</v>
      </c>
      <c r="D227" s="180"/>
      <c r="E227" s="180"/>
      <c r="F227" s="224"/>
      <c r="G227" s="179"/>
      <c r="H227" s="180"/>
    </row>
    <row r="228" spans="3:8" x14ac:dyDescent="0.4">
      <c r="C228" s="176">
        <f t="shared" si="3"/>
        <v>221</v>
      </c>
      <c r="D228" s="180"/>
      <c r="E228" s="180"/>
      <c r="F228" s="224"/>
      <c r="G228" s="179"/>
      <c r="H228" s="180"/>
    </row>
    <row r="229" spans="3:8" x14ac:dyDescent="0.4">
      <c r="C229" s="176">
        <f t="shared" si="3"/>
        <v>222</v>
      </c>
      <c r="D229" s="180"/>
      <c r="E229" s="180"/>
      <c r="F229" s="224"/>
      <c r="G229" s="179"/>
      <c r="H229" s="180"/>
    </row>
    <row r="230" spans="3:8" x14ac:dyDescent="0.4">
      <c r="C230" s="176">
        <f t="shared" si="3"/>
        <v>223</v>
      </c>
      <c r="D230" s="180"/>
      <c r="E230" s="180"/>
      <c r="F230" s="224"/>
      <c r="G230" s="179"/>
      <c r="H230" s="180"/>
    </row>
    <row r="231" spans="3:8" x14ac:dyDescent="0.4">
      <c r="C231" s="176">
        <f t="shared" si="3"/>
        <v>224</v>
      </c>
      <c r="D231" s="180"/>
      <c r="E231" s="180"/>
      <c r="F231" s="224"/>
      <c r="G231" s="179"/>
      <c r="H231" s="180"/>
    </row>
    <row r="232" spans="3:8" x14ac:dyDescent="0.4">
      <c r="C232" s="176">
        <f t="shared" si="3"/>
        <v>225</v>
      </c>
      <c r="D232" s="180"/>
      <c r="E232" s="180"/>
      <c r="F232" s="224"/>
      <c r="G232" s="179"/>
      <c r="H232" s="180"/>
    </row>
    <row r="233" spans="3:8" x14ac:dyDescent="0.4">
      <c r="C233" s="176">
        <f t="shared" si="3"/>
        <v>226</v>
      </c>
      <c r="D233" s="180"/>
      <c r="E233" s="180"/>
      <c r="F233" s="224"/>
      <c r="G233" s="179"/>
      <c r="H233" s="180"/>
    </row>
    <row r="234" spans="3:8" x14ac:dyDescent="0.4">
      <c r="C234" s="176">
        <f t="shared" si="3"/>
        <v>227</v>
      </c>
      <c r="D234" s="180"/>
      <c r="E234" s="180"/>
      <c r="F234" s="224"/>
      <c r="G234" s="179"/>
      <c r="H234" s="180"/>
    </row>
    <row r="235" spans="3:8" x14ac:dyDescent="0.4">
      <c r="C235" s="176">
        <f t="shared" si="3"/>
        <v>228</v>
      </c>
      <c r="D235" s="180"/>
      <c r="E235" s="180"/>
      <c r="F235" s="224"/>
      <c r="G235" s="179"/>
      <c r="H235" s="180"/>
    </row>
    <row r="236" spans="3:8" x14ac:dyDescent="0.4">
      <c r="C236" s="176">
        <f t="shared" si="3"/>
        <v>229</v>
      </c>
      <c r="D236" s="180"/>
      <c r="E236" s="180"/>
      <c r="F236" s="224"/>
      <c r="G236" s="179"/>
      <c r="H236" s="180"/>
    </row>
    <row r="237" spans="3:8" x14ac:dyDescent="0.4">
      <c r="C237" s="176">
        <f t="shared" si="3"/>
        <v>230</v>
      </c>
      <c r="D237" s="180"/>
      <c r="E237" s="180"/>
      <c r="F237" s="224"/>
      <c r="G237" s="179"/>
      <c r="H237" s="180"/>
    </row>
    <row r="238" spans="3:8" x14ac:dyDescent="0.4">
      <c r="C238" s="176">
        <f t="shared" si="3"/>
        <v>231</v>
      </c>
      <c r="D238" s="180"/>
      <c r="E238" s="180"/>
      <c r="F238" s="224"/>
      <c r="G238" s="179"/>
      <c r="H238" s="180"/>
    </row>
    <row r="239" spans="3:8" x14ac:dyDescent="0.4">
      <c r="C239" s="176">
        <f t="shared" si="3"/>
        <v>232</v>
      </c>
      <c r="D239" s="180"/>
      <c r="E239" s="180"/>
      <c r="F239" s="224"/>
      <c r="G239" s="179"/>
      <c r="H239" s="180"/>
    </row>
    <row r="240" spans="3:8" x14ac:dyDescent="0.4">
      <c r="C240" s="176">
        <f t="shared" si="3"/>
        <v>233</v>
      </c>
      <c r="D240" s="180"/>
      <c r="E240" s="180"/>
      <c r="F240" s="224"/>
      <c r="G240" s="179"/>
      <c r="H240" s="180"/>
    </row>
    <row r="241" spans="3:8" x14ac:dyDescent="0.4">
      <c r="C241" s="176">
        <f t="shared" si="3"/>
        <v>234</v>
      </c>
      <c r="D241" s="180"/>
      <c r="E241" s="180"/>
      <c r="F241" s="224"/>
      <c r="G241" s="179"/>
      <c r="H241" s="180"/>
    </row>
    <row r="242" spans="3:8" x14ac:dyDescent="0.4">
      <c r="C242" s="176">
        <f t="shared" si="3"/>
        <v>235</v>
      </c>
      <c r="D242" s="180"/>
      <c r="E242" s="180"/>
      <c r="F242" s="224"/>
      <c r="G242" s="179"/>
      <c r="H242" s="180"/>
    </row>
    <row r="243" spans="3:8" x14ac:dyDescent="0.4">
      <c r="C243" s="176">
        <f t="shared" si="3"/>
        <v>236</v>
      </c>
      <c r="D243" s="180"/>
      <c r="E243" s="180"/>
      <c r="F243" s="224"/>
      <c r="G243" s="179"/>
      <c r="H243" s="180"/>
    </row>
    <row r="244" spans="3:8" x14ac:dyDescent="0.4">
      <c r="C244" s="176">
        <f t="shared" si="3"/>
        <v>237</v>
      </c>
      <c r="D244" s="180"/>
      <c r="E244" s="180"/>
      <c r="F244" s="224"/>
      <c r="G244" s="179"/>
      <c r="H244" s="180"/>
    </row>
    <row r="245" spans="3:8" x14ac:dyDescent="0.4">
      <c r="C245" s="176">
        <f t="shared" si="3"/>
        <v>238</v>
      </c>
      <c r="D245" s="180"/>
      <c r="E245" s="180"/>
      <c r="F245" s="224"/>
      <c r="G245" s="179"/>
      <c r="H245" s="180"/>
    </row>
    <row r="246" spans="3:8" x14ac:dyDescent="0.4">
      <c r="C246" s="176">
        <f t="shared" si="3"/>
        <v>239</v>
      </c>
      <c r="D246" s="180"/>
      <c r="E246" s="180"/>
      <c r="F246" s="224"/>
      <c r="G246" s="179"/>
      <c r="H246" s="180"/>
    </row>
    <row r="247" spans="3:8" x14ac:dyDescent="0.4">
      <c r="C247" s="176">
        <f t="shared" si="3"/>
        <v>240</v>
      </c>
      <c r="D247" s="180"/>
      <c r="E247" s="180"/>
      <c r="F247" s="224"/>
      <c r="G247" s="179"/>
      <c r="H247" s="180"/>
    </row>
    <row r="248" spans="3:8" x14ac:dyDescent="0.4">
      <c r="C248" s="176">
        <f t="shared" si="3"/>
        <v>241</v>
      </c>
      <c r="D248" s="180"/>
      <c r="E248" s="180"/>
      <c r="F248" s="224"/>
      <c r="G248" s="179"/>
      <c r="H248" s="180"/>
    </row>
    <row r="249" spans="3:8" x14ac:dyDescent="0.4">
      <c r="C249" s="176">
        <f t="shared" si="3"/>
        <v>242</v>
      </c>
      <c r="D249" s="180"/>
      <c r="E249" s="180"/>
      <c r="F249" s="224"/>
      <c r="G249" s="179"/>
      <c r="H249" s="180"/>
    </row>
    <row r="250" spans="3:8" x14ac:dyDescent="0.4">
      <c r="C250" s="176">
        <f t="shared" si="3"/>
        <v>243</v>
      </c>
      <c r="D250" s="180"/>
      <c r="E250" s="180"/>
      <c r="F250" s="224"/>
      <c r="G250" s="179"/>
      <c r="H250" s="180"/>
    </row>
    <row r="251" spans="3:8" x14ac:dyDescent="0.4">
      <c r="C251" s="176">
        <f t="shared" si="3"/>
        <v>244</v>
      </c>
      <c r="D251" s="180"/>
      <c r="E251" s="180"/>
      <c r="F251" s="224"/>
      <c r="G251" s="179"/>
      <c r="H251" s="180"/>
    </row>
    <row r="252" spans="3:8" x14ac:dyDescent="0.4">
      <c r="C252" s="176">
        <f t="shared" si="3"/>
        <v>245</v>
      </c>
      <c r="D252" s="180"/>
      <c r="E252" s="180"/>
      <c r="F252" s="224"/>
      <c r="G252" s="179"/>
      <c r="H252" s="180"/>
    </row>
    <row r="253" spans="3:8" x14ac:dyDescent="0.4">
      <c r="C253" s="176">
        <f t="shared" si="3"/>
        <v>246</v>
      </c>
      <c r="D253" s="180"/>
      <c r="E253" s="180"/>
      <c r="F253" s="224"/>
      <c r="G253" s="179"/>
      <c r="H253" s="180"/>
    </row>
    <row r="254" spans="3:8" x14ac:dyDescent="0.4">
      <c r="C254" s="176">
        <f t="shared" si="3"/>
        <v>247</v>
      </c>
      <c r="D254" s="180"/>
      <c r="E254" s="180"/>
      <c r="F254" s="224"/>
      <c r="G254" s="179"/>
      <c r="H254" s="180"/>
    </row>
    <row r="255" spans="3:8" x14ac:dyDescent="0.4">
      <c r="C255" s="176">
        <f t="shared" si="3"/>
        <v>248</v>
      </c>
      <c r="D255" s="180"/>
      <c r="E255" s="180"/>
      <c r="F255" s="224"/>
      <c r="G255" s="179"/>
      <c r="H255" s="180"/>
    </row>
    <row r="256" spans="3:8" x14ac:dyDescent="0.4">
      <c r="C256" s="176">
        <f t="shared" si="3"/>
        <v>249</v>
      </c>
      <c r="D256" s="180"/>
      <c r="E256" s="180"/>
      <c r="F256" s="224"/>
      <c r="G256" s="179"/>
      <c r="H256" s="180"/>
    </row>
    <row r="257" spans="3:8" x14ac:dyDescent="0.4">
      <c r="C257" s="176">
        <f t="shared" si="3"/>
        <v>250</v>
      </c>
      <c r="D257" s="180"/>
      <c r="E257" s="180"/>
      <c r="F257" s="224"/>
      <c r="G257" s="179"/>
      <c r="H257" s="180"/>
    </row>
    <row r="258" spans="3:8" x14ac:dyDescent="0.4">
      <c r="C258" s="176">
        <f t="shared" si="3"/>
        <v>251</v>
      </c>
      <c r="D258" s="180"/>
      <c r="E258" s="180"/>
      <c r="F258" s="224"/>
      <c r="G258" s="179"/>
      <c r="H258" s="180"/>
    </row>
    <row r="259" spans="3:8" x14ac:dyDescent="0.4">
      <c r="C259" s="176">
        <f t="shared" si="3"/>
        <v>252</v>
      </c>
      <c r="D259" s="180"/>
      <c r="E259" s="180"/>
      <c r="F259" s="224"/>
      <c r="G259" s="179"/>
      <c r="H259" s="180"/>
    </row>
    <row r="260" spans="3:8" x14ac:dyDescent="0.4">
      <c r="C260" s="176">
        <f t="shared" si="3"/>
        <v>253</v>
      </c>
      <c r="D260" s="180"/>
      <c r="E260" s="180"/>
      <c r="F260" s="224"/>
      <c r="G260" s="179"/>
      <c r="H260" s="180"/>
    </row>
    <row r="261" spans="3:8" x14ac:dyDescent="0.4">
      <c r="C261" s="176">
        <f t="shared" si="3"/>
        <v>254</v>
      </c>
      <c r="D261" s="180"/>
      <c r="E261" s="180"/>
      <c r="F261" s="224"/>
      <c r="G261" s="179"/>
      <c r="H261" s="180"/>
    </row>
    <row r="262" spans="3:8" x14ac:dyDescent="0.4">
      <c r="C262" s="176">
        <f t="shared" si="3"/>
        <v>255</v>
      </c>
      <c r="D262" s="180"/>
      <c r="E262" s="180"/>
      <c r="F262" s="224"/>
      <c r="G262" s="179"/>
      <c r="H262" s="180"/>
    </row>
    <row r="263" spans="3:8" x14ac:dyDescent="0.4">
      <c r="C263" s="176">
        <f t="shared" si="3"/>
        <v>256</v>
      </c>
      <c r="D263" s="180"/>
      <c r="E263" s="180"/>
      <c r="F263" s="224"/>
      <c r="G263" s="179"/>
      <c r="H263" s="180"/>
    </row>
    <row r="264" spans="3:8" x14ac:dyDescent="0.4">
      <c r="C264" s="176">
        <f t="shared" ref="C264:C327" si="4">ROW()-7</f>
        <v>257</v>
      </c>
      <c r="D264" s="180"/>
      <c r="E264" s="180"/>
      <c r="F264" s="224"/>
      <c r="G264" s="179"/>
      <c r="H264" s="180"/>
    </row>
    <row r="265" spans="3:8" x14ac:dyDescent="0.4">
      <c r="C265" s="176">
        <f t="shared" si="4"/>
        <v>258</v>
      </c>
      <c r="D265" s="180"/>
      <c r="E265" s="180"/>
      <c r="F265" s="224"/>
      <c r="G265" s="179"/>
      <c r="H265" s="180"/>
    </row>
    <row r="266" spans="3:8" x14ac:dyDescent="0.4">
      <c r="C266" s="176">
        <f t="shared" si="4"/>
        <v>259</v>
      </c>
      <c r="D266" s="180"/>
      <c r="E266" s="180"/>
      <c r="F266" s="224"/>
      <c r="G266" s="179"/>
      <c r="H266" s="180"/>
    </row>
    <row r="267" spans="3:8" x14ac:dyDescent="0.4">
      <c r="C267" s="176">
        <f t="shared" si="4"/>
        <v>260</v>
      </c>
      <c r="D267" s="180"/>
      <c r="E267" s="180"/>
      <c r="F267" s="224"/>
      <c r="G267" s="179"/>
      <c r="H267" s="180"/>
    </row>
    <row r="268" spans="3:8" x14ac:dyDescent="0.4">
      <c r="C268" s="176">
        <f t="shared" si="4"/>
        <v>261</v>
      </c>
      <c r="D268" s="180"/>
      <c r="E268" s="180"/>
      <c r="F268" s="224"/>
      <c r="G268" s="179"/>
      <c r="H268" s="180"/>
    </row>
    <row r="269" spans="3:8" x14ac:dyDescent="0.4">
      <c r="C269" s="176">
        <f t="shared" si="4"/>
        <v>262</v>
      </c>
      <c r="D269" s="180"/>
      <c r="E269" s="180"/>
      <c r="F269" s="224"/>
      <c r="G269" s="179"/>
      <c r="H269" s="180"/>
    </row>
    <row r="270" spans="3:8" x14ac:dyDescent="0.4">
      <c r="C270" s="176">
        <f t="shared" si="4"/>
        <v>263</v>
      </c>
      <c r="D270" s="180"/>
      <c r="E270" s="180"/>
      <c r="F270" s="224"/>
      <c r="G270" s="179"/>
      <c r="H270" s="180"/>
    </row>
    <row r="271" spans="3:8" x14ac:dyDescent="0.4">
      <c r="C271" s="176">
        <f t="shared" si="4"/>
        <v>264</v>
      </c>
      <c r="D271" s="180"/>
      <c r="E271" s="180"/>
      <c r="F271" s="224"/>
      <c r="G271" s="179"/>
      <c r="H271" s="180"/>
    </row>
    <row r="272" spans="3:8" x14ac:dyDescent="0.4">
      <c r="C272" s="176">
        <f t="shared" si="4"/>
        <v>265</v>
      </c>
      <c r="D272" s="180"/>
      <c r="E272" s="180"/>
      <c r="F272" s="224"/>
      <c r="G272" s="179"/>
      <c r="H272" s="180"/>
    </row>
    <row r="273" spans="3:8" x14ac:dyDescent="0.4">
      <c r="C273" s="176">
        <f t="shared" si="4"/>
        <v>266</v>
      </c>
      <c r="D273" s="180"/>
      <c r="E273" s="180"/>
      <c r="F273" s="224"/>
      <c r="G273" s="179"/>
      <c r="H273" s="180"/>
    </row>
    <row r="274" spans="3:8" x14ac:dyDescent="0.4">
      <c r="C274" s="176">
        <f t="shared" si="4"/>
        <v>267</v>
      </c>
      <c r="D274" s="180"/>
      <c r="E274" s="180"/>
      <c r="F274" s="224"/>
      <c r="G274" s="179"/>
      <c r="H274" s="180"/>
    </row>
    <row r="275" spans="3:8" x14ac:dyDescent="0.4">
      <c r="C275" s="176">
        <f t="shared" si="4"/>
        <v>268</v>
      </c>
      <c r="D275" s="180"/>
      <c r="E275" s="180"/>
      <c r="F275" s="224"/>
      <c r="G275" s="179"/>
      <c r="H275" s="180"/>
    </row>
    <row r="276" spans="3:8" x14ac:dyDescent="0.4">
      <c r="C276" s="176">
        <f t="shared" si="4"/>
        <v>269</v>
      </c>
      <c r="D276" s="180"/>
      <c r="E276" s="180"/>
      <c r="F276" s="224"/>
      <c r="G276" s="179"/>
      <c r="H276" s="180"/>
    </row>
    <row r="277" spans="3:8" x14ac:dyDescent="0.4">
      <c r="C277" s="176">
        <f t="shared" si="4"/>
        <v>270</v>
      </c>
      <c r="D277" s="180"/>
      <c r="E277" s="180"/>
      <c r="F277" s="224"/>
      <c r="G277" s="179"/>
      <c r="H277" s="180"/>
    </row>
    <row r="278" spans="3:8" x14ac:dyDescent="0.4">
      <c r="C278" s="176">
        <f t="shared" si="4"/>
        <v>271</v>
      </c>
      <c r="D278" s="180"/>
      <c r="E278" s="180"/>
      <c r="F278" s="224"/>
      <c r="G278" s="179"/>
      <c r="H278" s="180"/>
    </row>
    <row r="279" spans="3:8" x14ac:dyDescent="0.4">
      <c r="C279" s="176">
        <f t="shared" si="4"/>
        <v>272</v>
      </c>
      <c r="D279" s="180"/>
      <c r="E279" s="180"/>
      <c r="F279" s="224"/>
      <c r="G279" s="179"/>
      <c r="H279" s="180"/>
    </row>
    <row r="280" spans="3:8" x14ac:dyDescent="0.4">
      <c r="C280" s="176">
        <f t="shared" si="4"/>
        <v>273</v>
      </c>
      <c r="D280" s="180"/>
      <c r="E280" s="180"/>
      <c r="F280" s="224"/>
      <c r="G280" s="179"/>
      <c r="H280" s="180"/>
    </row>
    <row r="281" spans="3:8" x14ac:dyDescent="0.4">
      <c r="C281" s="176">
        <f t="shared" si="4"/>
        <v>274</v>
      </c>
      <c r="D281" s="180"/>
      <c r="E281" s="180"/>
      <c r="F281" s="224"/>
      <c r="G281" s="179"/>
      <c r="H281" s="180"/>
    </row>
    <row r="282" spans="3:8" x14ac:dyDescent="0.4">
      <c r="C282" s="176">
        <f t="shared" si="4"/>
        <v>275</v>
      </c>
      <c r="D282" s="180"/>
      <c r="E282" s="180"/>
      <c r="F282" s="224"/>
      <c r="G282" s="179"/>
      <c r="H282" s="180"/>
    </row>
    <row r="283" spans="3:8" x14ac:dyDescent="0.4">
      <c r="C283" s="176">
        <f t="shared" si="4"/>
        <v>276</v>
      </c>
      <c r="D283" s="180"/>
      <c r="E283" s="180"/>
      <c r="F283" s="224"/>
      <c r="G283" s="179"/>
      <c r="H283" s="180"/>
    </row>
    <row r="284" spans="3:8" x14ac:dyDescent="0.4">
      <c r="C284" s="176">
        <f t="shared" si="4"/>
        <v>277</v>
      </c>
      <c r="D284" s="180"/>
      <c r="E284" s="180"/>
      <c r="F284" s="224"/>
      <c r="G284" s="179"/>
      <c r="H284" s="180"/>
    </row>
    <row r="285" spans="3:8" x14ac:dyDescent="0.4">
      <c r="C285" s="176">
        <f t="shared" si="4"/>
        <v>278</v>
      </c>
      <c r="D285" s="180"/>
      <c r="E285" s="180"/>
      <c r="F285" s="224"/>
      <c r="G285" s="179"/>
      <c r="H285" s="180"/>
    </row>
    <row r="286" spans="3:8" x14ac:dyDescent="0.4">
      <c r="C286" s="176">
        <f t="shared" si="4"/>
        <v>279</v>
      </c>
      <c r="D286" s="180"/>
      <c r="E286" s="180"/>
      <c r="F286" s="224"/>
      <c r="G286" s="179"/>
      <c r="H286" s="180"/>
    </row>
    <row r="287" spans="3:8" x14ac:dyDescent="0.4">
      <c r="C287" s="176">
        <f t="shared" si="4"/>
        <v>280</v>
      </c>
      <c r="D287" s="180"/>
      <c r="E287" s="180"/>
      <c r="F287" s="224"/>
      <c r="G287" s="179"/>
      <c r="H287" s="180"/>
    </row>
    <row r="288" spans="3:8" x14ac:dyDescent="0.4">
      <c r="C288" s="176">
        <f t="shared" si="4"/>
        <v>281</v>
      </c>
      <c r="D288" s="180"/>
      <c r="E288" s="180"/>
      <c r="F288" s="224"/>
      <c r="G288" s="179"/>
      <c r="H288" s="180"/>
    </row>
    <row r="289" spans="3:8" x14ac:dyDescent="0.4">
      <c r="C289" s="176">
        <f t="shared" si="4"/>
        <v>282</v>
      </c>
      <c r="D289" s="180"/>
      <c r="E289" s="180"/>
      <c r="F289" s="224"/>
      <c r="G289" s="179"/>
      <c r="H289" s="180"/>
    </row>
    <row r="290" spans="3:8" x14ac:dyDescent="0.4">
      <c r="C290" s="176">
        <f t="shared" si="4"/>
        <v>283</v>
      </c>
      <c r="D290" s="180"/>
      <c r="E290" s="180"/>
      <c r="F290" s="224"/>
      <c r="G290" s="179"/>
      <c r="H290" s="180"/>
    </row>
    <row r="291" spans="3:8" x14ac:dyDescent="0.4">
      <c r="C291" s="176">
        <f t="shared" si="4"/>
        <v>284</v>
      </c>
      <c r="D291" s="180"/>
      <c r="E291" s="180"/>
      <c r="F291" s="224"/>
      <c r="G291" s="179"/>
      <c r="H291" s="180"/>
    </row>
    <row r="292" spans="3:8" x14ac:dyDescent="0.4">
      <c r="C292" s="176">
        <f t="shared" si="4"/>
        <v>285</v>
      </c>
      <c r="D292" s="180"/>
      <c r="E292" s="180"/>
      <c r="F292" s="224"/>
      <c r="G292" s="179"/>
      <c r="H292" s="180"/>
    </row>
    <row r="293" spans="3:8" x14ac:dyDescent="0.4">
      <c r="C293" s="176">
        <f t="shared" si="4"/>
        <v>286</v>
      </c>
      <c r="D293" s="180"/>
      <c r="E293" s="180"/>
      <c r="F293" s="224"/>
      <c r="G293" s="179"/>
      <c r="H293" s="180"/>
    </row>
    <row r="294" spans="3:8" x14ac:dyDescent="0.4">
      <c r="C294" s="176">
        <f t="shared" si="4"/>
        <v>287</v>
      </c>
      <c r="D294" s="180"/>
      <c r="E294" s="180"/>
      <c r="F294" s="224"/>
      <c r="G294" s="179"/>
      <c r="H294" s="180"/>
    </row>
    <row r="295" spans="3:8" x14ac:dyDescent="0.4">
      <c r="C295" s="176">
        <f t="shared" si="4"/>
        <v>288</v>
      </c>
      <c r="D295" s="180"/>
      <c r="E295" s="180"/>
      <c r="F295" s="224"/>
      <c r="G295" s="179"/>
      <c r="H295" s="180"/>
    </row>
    <row r="296" spans="3:8" x14ac:dyDescent="0.4">
      <c r="C296" s="176">
        <f t="shared" si="4"/>
        <v>289</v>
      </c>
      <c r="D296" s="180"/>
      <c r="E296" s="180"/>
      <c r="F296" s="224"/>
      <c r="G296" s="179"/>
      <c r="H296" s="180"/>
    </row>
    <row r="297" spans="3:8" x14ac:dyDescent="0.4">
      <c r="C297" s="176">
        <f t="shared" si="4"/>
        <v>290</v>
      </c>
      <c r="D297" s="180"/>
      <c r="E297" s="180"/>
      <c r="F297" s="224"/>
      <c r="G297" s="179"/>
      <c r="H297" s="180"/>
    </row>
    <row r="298" spans="3:8" x14ac:dyDescent="0.4">
      <c r="C298" s="176">
        <f t="shared" si="4"/>
        <v>291</v>
      </c>
      <c r="D298" s="180"/>
      <c r="E298" s="180"/>
      <c r="F298" s="224"/>
      <c r="G298" s="179"/>
      <c r="H298" s="180"/>
    </row>
    <row r="299" spans="3:8" x14ac:dyDescent="0.4">
      <c r="C299" s="176">
        <f t="shared" si="4"/>
        <v>292</v>
      </c>
      <c r="D299" s="180"/>
      <c r="E299" s="180"/>
      <c r="F299" s="224"/>
      <c r="G299" s="179"/>
      <c r="H299" s="180"/>
    </row>
    <row r="300" spans="3:8" x14ac:dyDescent="0.4">
      <c r="C300" s="176">
        <f t="shared" si="4"/>
        <v>293</v>
      </c>
      <c r="D300" s="180"/>
      <c r="E300" s="180"/>
      <c r="F300" s="224"/>
      <c r="G300" s="179"/>
      <c r="H300" s="180"/>
    </row>
    <row r="301" spans="3:8" x14ac:dyDescent="0.4">
      <c r="C301" s="176">
        <f t="shared" si="4"/>
        <v>294</v>
      </c>
      <c r="D301" s="180"/>
      <c r="E301" s="180"/>
      <c r="F301" s="224"/>
      <c r="G301" s="179"/>
      <c r="H301" s="180"/>
    </row>
    <row r="302" spans="3:8" x14ac:dyDescent="0.4">
      <c r="C302" s="176">
        <f t="shared" si="4"/>
        <v>295</v>
      </c>
      <c r="D302" s="180"/>
      <c r="E302" s="180"/>
      <c r="F302" s="224"/>
      <c r="G302" s="179"/>
      <c r="H302" s="180"/>
    </row>
    <row r="303" spans="3:8" x14ac:dyDescent="0.4">
      <c r="C303" s="176">
        <f t="shared" si="4"/>
        <v>296</v>
      </c>
      <c r="D303" s="180"/>
      <c r="E303" s="180"/>
      <c r="F303" s="224"/>
      <c r="G303" s="179"/>
      <c r="H303" s="180"/>
    </row>
    <row r="304" spans="3:8" x14ac:dyDescent="0.4">
      <c r="C304" s="176">
        <f t="shared" si="4"/>
        <v>297</v>
      </c>
      <c r="D304" s="180"/>
      <c r="E304" s="180"/>
      <c r="F304" s="224"/>
      <c r="G304" s="179"/>
      <c r="H304" s="180"/>
    </row>
    <row r="305" spans="3:8" x14ac:dyDescent="0.4">
      <c r="C305" s="176">
        <f t="shared" si="4"/>
        <v>298</v>
      </c>
      <c r="D305" s="180"/>
      <c r="E305" s="180"/>
      <c r="F305" s="224"/>
      <c r="G305" s="179"/>
      <c r="H305" s="180"/>
    </row>
    <row r="306" spans="3:8" x14ac:dyDescent="0.4">
      <c r="C306" s="176">
        <f t="shared" si="4"/>
        <v>299</v>
      </c>
      <c r="D306" s="180"/>
      <c r="E306" s="180"/>
      <c r="F306" s="224"/>
      <c r="G306" s="179"/>
      <c r="H306" s="180"/>
    </row>
    <row r="307" spans="3:8" ht="17.100000000000001" customHeight="1" x14ac:dyDescent="0.4">
      <c r="C307" s="176">
        <f t="shared" si="4"/>
        <v>300</v>
      </c>
      <c r="D307" s="180"/>
      <c r="E307" s="180"/>
      <c r="F307" s="224"/>
      <c r="G307" s="179"/>
      <c r="H307" s="180"/>
    </row>
    <row r="308" spans="3:8" ht="17.100000000000001" customHeight="1" x14ac:dyDescent="0.4">
      <c r="C308" s="176">
        <f t="shared" si="4"/>
        <v>301</v>
      </c>
      <c r="D308" s="180"/>
      <c r="E308" s="180"/>
      <c r="F308" s="224"/>
      <c r="G308" s="179"/>
      <c r="H308" s="180"/>
    </row>
    <row r="309" spans="3:8" ht="17.100000000000001" customHeight="1" x14ac:dyDescent="0.4">
      <c r="C309" s="176">
        <f t="shared" si="4"/>
        <v>302</v>
      </c>
      <c r="D309" s="180"/>
      <c r="E309" s="180"/>
      <c r="F309" s="224"/>
      <c r="G309" s="179"/>
      <c r="H309" s="180"/>
    </row>
    <row r="310" spans="3:8" ht="17.100000000000001" customHeight="1" x14ac:dyDescent="0.4">
      <c r="C310" s="176">
        <f t="shared" si="4"/>
        <v>303</v>
      </c>
      <c r="D310" s="180"/>
      <c r="E310" s="180"/>
      <c r="F310" s="224"/>
      <c r="G310" s="179"/>
      <c r="H310" s="180"/>
    </row>
    <row r="311" spans="3:8" ht="17.100000000000001" customHeight="1" x14ac:dyDescent="0.4">
      <c r="C311" s="176">
        <f t="shared" si="4"/>
        <v>304</v>
      </c>
      <c r="D311" s="180"/>
      <c r="E311" s="180"/>
      <c r="F311" s="224"/>
      <c r="G311" s="179"/>
      <c r="H311" s="180"/>
    </row>
    <row r="312" spans="3:8" ht="17.100000000000001" customHeight="1" x14ac:dyDescent="0.4">
      <c r="C312" s="176">
        <f t="shared" si="4"/>
        <v>305</v>
      </c>
      <c r="D312" s="180"/>
      <c r="E312" s="180"/>
      <c r="F312" s="224"/>
      <c r="G312" s="179"/>
      <c r="H312" s="180"/>
    </row>
    <row r="313" spans="3:8" ht="17.100000000000001" customHeight="1" x14ac:dyDescent="0.4">
      <c r="C313" s="176">
        <f t="shared" si="4"/>
        <v>306</v>
      </c>
      <c r="D313" s="180"/>
      <c r="E313" s="180"/>
      <c r="F313" s="224"/>
      <c r="G313" s="179"/>
      <c r="H313" s="180"/>
    </row>
    <row r="314" spans="3:8" ht="17.100000000000001" customHeight="1" x14ac:dyDescent="0.4">
      <c r="C314" s="176">
        <f t="shared" si="4"/>
        <v>307</v>
      </c>
      <c r="D314" s="180"/>
      <c r="E314" s="180"/>
      <c r="F314" s="224"/>
      <c r="G314" s="179"/>
      <c r="H314" s="180"/>
    </row>
    <row r="315" spans="3:8" ht="17.100000000000001" customHeight="1" x14ac:dyDescent="0.4">
      <c r="C315" s="176">
        <f t="shared" si="4"/>
        <v>308</v>
      </c>
      <c r="D315" s="180"/>
      <c r="E315" s="180"/>
      <c r="F315" s="224"/>
      <c r="G315" s="179"/>
      <c r="H315" s="180"/>
    </row>
    <row r="316" spans="3:8" ht="17.100000000000001" customHeight="1" x14ac:dyDescent="0.4">
      <c r="C316" s="176">
        <f t="shared" si="4"/>
        <v>309</v>
      </c>
      <c r="D316" s="180"/>
      <c r="E316" s="180"/>
      <c r="F316" s="224"/>
      <c r="G316" s="179"/>
      <c r="H316" s="180"/>
    </row>
    <row r="317" spans="3:8" ht="17.100000000000001" customHeight="1" x14ac:dyDescent="0.4">
      <c r="C317" s="176">
        <f t="shared" si="4"/>
        <v>310</v>
      </c>
      <c r="D317" s="180"/>
      <c r="E317" s="180"/>
      <c r="F317" s="224"/>
      <c r="G317" s="179"/>
      <c r="H317" s="180"/>
    </row>
    <row r="318" spans="3:8" ht="17.100000000000001" customHeight="1" x14ac:dyDescent="0.4">
      <c r="C318" s="176">
        <f t="shared" si="4"/>
        <v>311</v>
      </c>
      <c r="D318" s="180"/>
      <c r="E318" s="180"/>
      <c r="F318" s="224"/>
      <c r="G318" s="179"/>
      <c r="H318" s="180"/>
    </row>
    <row r="319" spans="3:8" ht="17.100000000000001" customHeight="1" x14ac:dyDescent="0.4">
      <c r="C319" s="176">
        <f t="shared" si="4"/>
        <v>312</v>
      </c>
      <c r="D319" s="180"/>
      <c r="E319" s="180"/>
      <c r="F319" s="224"/>
      <c r="G319" s="179"/>
      <c r="H319" s="180"/>
    </row>
    <row r="320" spans="3:8" ht="17.100000000000001" customHeight="1" x14ac:dyDescent="0.4">
      <c r="C320" s="176">
        <f t="shared" si="4"/>
        <v>313</v>
      </c>
      <c r="D320" s="180"/>
      <c r="E320" s="180"/>
      <c r="F320" s="224"/>
      <c r="G320" s="179"/>
      <c r="H320" s="180"/>
    </row>
    <row r="321" spans="3:8" ht="17.100000000000001" customHeight="1" x14ac:dyDescent="0.4">
      <c r="C321" s="176">
        <f t="shared" si="4"/>
        <v>314</v>
      </c>
      <c r="D321" s="180"/>
      <c r="E321" s="180"/>
      <c r="F321" s="224"/>
      <c r="G321" s="179"/>
      <c r="H321" s="180"/>
    </row>
    <row r="322" spans="3:8" ht="17.100000000000001" customHeight="1" x14ac:dyDescent="0.4">
      <c r="C322" s="176">
        <f t="shared" si="4"/>
        <v>315</v>
      </c>
      <c r="D322" s="180"/>
      <c r="E322" s="180"/>
      <c r="F322" s="224"/>
      <c r="G322" s="179"/>
      <c r="H322" s="180"/>
    </row>
    <row r="323" spans="3:8" ht="17.100000000000001" customHeight="1" x14ac:dyDescent="0.4">
      <c r="C323" s="176">
        <f t="shared" si="4"/>
        <v>316</v>
      </c>
      <c r="D323" s="180"/>
      <c r="E323" s="180"/>
      <c r="F323" s="224"/>
      <c r="G323" s="179"/>
      <c r="H323" s="180"/>
    </row>
    <row r="324" spans="3:8" ht="17.100000000000001" customHeight="1" x14ac:dyDescent="0.4">
      <c r="C324" s="176">
        <f t="shared" si="4"/>
        <v>317</v>
      </c>
      <c r="D324" s="180"/>
      <c r="E324" s="180"/>
      <c r="F324" s="224"/>
      <c r="G324" s="179"/>
      <c r="H324" s="180"/>
    </row>
    <row r="325" spans="3:8" ht="17.100000000000001" customHeight="1" x14ac:dyDescent="0.4">
      <c r="C325" s="176">
        <f t="shared" si="4"/>
        <v>318</v>
      </c>
      <c r="D325" s="180"/>
      <c r="E325" s="180"/>
      <c r="F325" s="224"/>
      <c r="G325" s="179"/>
      <c r="H325" s="180"/>
    </row>
    <row r="326" spans="3:8" ht="17.100000000000001" customHeight="1" x14ac:dyDescent="0.4">
      <c r="C326" s="176">
        <f t="shared" si="4"/>
        <v>319</v>
      </c>
      <c r="D326" s="180"/>
      <c r="E326" s="180"/>
      <c r="F326" s="224"/>
      <c r="G326" s="179"/>
      <c r="H326" s="180"/>
    </row>
    <row r="327" spans="3:8" ht="17.100000000000001" customHeight="1" x14ac:dyDescent="0.4">
      <c r="C327" s="176">
        <f t="shared" si="4"/>
        <v>320</v>
      </c>
      <c r="D327" s="180"/>
      <c r="E327" s="180"/>
      <c r="F327" s="224"/>
      <c r="G327" s="179"/>
      <c r="H327" s="180"/>
    </row>
    <row r="328" spans="3:8" ht="17.100000000000001" customHeight="1" x14ac:dyDescent="0.4">
      <c r="C328" s="176">
        <f t="shared" ref="C328:C391" si="5">ROW()-7</f>
        <v>321</v>
      </c>
      <c r="D328" s="180"/>
      <c r="E328" s="180"/>
      <c r="F328" s="224"/>
      <c r="G328" s="179"/>
      <c r="H328" s="180"/>
    </row>
    <row r="329" spans="3:8" ht="17.100000000000001" customHeight="1" x14ac:dyDescent="0.4">
      <c r="C329" s="176">
        <f t="shared" si="5"/>
        <v>322</v>
      </c>
      <c r="D329" s="180"/>
      <c r="E329" s="180"/>
      <c r="F329" s="224"/>
      <c r="G329" s="179"/>
      <c r="H329" s="180"/>
    </row>
    <row r="330" spans="3:8" ht="17.100000000000001" customHeight="1" x14ac:dyDescent="0.4">
      <c r="C330" s="176">
        <f t="shared" si="5"/>
        <v>323</v>
      </c>
      <c r="D330" s="180"/>
      <c r="E330" s="180"/>
      <c r="F330" s="224"/>
      <c r="G330" s="179"/>
      <c r="H330" s="180"/>
    </row>
    <row r="331" spans="3:8" ht="17.100000000000001" customHeight="1" x14ac:dyDescent="0.4">
      <c r="C331" s="176">
        <f t="shared" si="5"/>
        <v>324</v>
      </c>
      <c r="D331" s="180"/>
      <c r="E331" s="180"/>
      <c r="F331" s="224"/>
      <c r="G331" s="179"/>
      <c r="H331" s="180"/>
    </row>
    <row r="332" spans="3:8" ht="17.100000000000001" customHeight="1" x14ac:dyDescent="0.4">
      <c r="C332" s="176">
        <f t="shared" si="5"/>
        <v>325</v>
      </c>
      <c r="D332" s="180"/>
      <c r="E332" s="180"/>
      <c r="F332" s="224"/>
      <c r="G332" s="179"/>
      <c r="H332" s="180"/>
    </row>
    <row r="333" spans="3:8" ht="17.100000000000001" customHeight="1" x14ac:dyDescent="0.4">
      <c r="C333" s="176">
        <f t="shared" si="5"/>
        <v>326</v>
      </c>
      <c r="D333" s="180"/>
      <c r="E333" s="180"/>
      <c r="F333" s="224"/>
      <c r="G333" s="179"/>
      <c r="H333" s="180"/>
    </row>
    <row r="334" spans="3:8" ht="17.100000000000001" customHeight="1" x14ac:dyDescent="0.4">
      <c r="C334" s="176">
        <f t="shared" si="5"/>
        <v>327</v>
      </c>
      <c r="D334" s="180"/>
      <c r="E334" s="180"/>
      <c r="F334" s="224"/>
      <c r="G334" s="179"/>
      <c r="H334" s="180"/>
    </row>
    <row r="335" spans="3:8" ht="17.100000000000001" customHeight="1" x14ac:dyDescent="0.4">
      <c r="C335" s="176">
        <f t="shared" si="5"/>
        <v>328</v>
      </c>
      <c r="D335" s="180"/>
      <c r="E335" s="180"/>
      <c r="F335" s="224"/>
      <c r="G335" s="179"/>
      <c r="H335" s="180"/>
    </row>
    <row r="336" spans="3:8" ht="17.100000000000001" customHeight="1" x14ac:dyDescent="0.4">
      <c r="C336" s="176">
        <f t="shared" si="5"/>
        <v>329</v>
      </c>
      <c r="D336" s="180"/>
      <c r="E336" s="180"/>
      <c r="F336" s="224"/>
      <c r="G336" s="179"/>
      <c r="H336" s="180"/>
    </row>
    <row r="337" spans="3:8" ht="17.100000000000001" customHeight="1" x14ac:dyDescent="0.4">
      <c r="C337" s="176">
        <f t="shared" si="5"/>
        <v>330</v>
      </c>
      <c r="D337" s="180"/>
      <c r="E337" s="180"/>
      <c r="F337" s="224"/>
      <c r="G337" s="179"/>
      <c r="H337" s="180"/>
    </row>
    <row r="338" spans="3:8" ht="17.100000000000001" customHeight="1" x14ac:dyDescent="0.4">
      <c r="C338" s="176">
        <f t="shared" si="5"/>
        <v>331</v>
      </c>
      <c r="D338" s="180"/>
      <c r="E338" s="180"/>
      <c r="F338" s="224"/>
      <c r="G338" s="179"/>
      <c r="H338" s="180"/>
    </row>
    <row r="339" spans="3:8" ht="17.100000000000001" customHeight="1" x14ac:dyDescent="0.4">
      <c r="C339" s="176">
        <f t="shared" si="5"/>
        <v>332</v>
      </c>
      <c r="D339" s="180"/>
      <c r="E339" s="180"/>
      <c r="F339" s="224"/>
      <c r="G339" s="179"/>
      <c r="H339" s="180"/>
    </row>
    <row r="340" spans="3:8" ht="17.100000000000001" customHeight="1" x14ac:dyDescent="0.4">
      <c r="C340" s="176">
        <f t="shared" si="5"/>
        <v>333</v>
      </c>
      <c r="D340" s="180"/>
      <c r="E340" s="180"/>
      <c r="F340" s="224"/>
      <c r="G340" s="179"/>
      <c r="H340" s="180"/>
    </row>
    <row r="341" spans="3:8" ht="17.100000000000001" customHeight="1" x14ac:dyDescent="0.4">
      <c r="C341" s="176">
        <f t="shared" si="5"/>
        <v>334</v>
      </c>
      <c r="D341" s="180"/>
      <c r="E341" s="180"/>
      <c r="F341" s="224"/>
      <c r="G341" s="179"/>
      <c r="H341" s="180"/>
    </row>
    <row r="342" spans="3:8" ht="17.100000000000001" customHeight="1" x14ac:dyDescent="0.4">
      <c r="C342" s="176">
        <f t="shared" si="5"/>
        <v>335</v>
      </c>
      <c r="D342" s="180"/>
      <c r="E342" s="180"/>
      <c r="F342" s="224"/>
      <c r="G342" s="179"/>
      <c r="H342" s="180"/>
    </row>
    <row r="343" spans="3:8" ht="17.100000000000001" customHeight="1" x14ac:dyDescent="0.4">
      <c r="C343" s="176">
        <f t="shared" si="5"/>
        <v>336</v>
      </c>
      <c r="D343" s="180"/>
      <c r="E343" s="180"/>
      <c r="F343" s="224"/>
      <c r="G343" s="179"/>
      <c r="H343" s="180"/>
    </row>
    <row r="344" spans="3:8" ht="17.100000000000001" customHeight="1" x14ac:dyDescent="0.4">
      <c r="C344" s="176">
        <f t="shared" si="5"/>
        <v>337</v>
      </c>
      <c r="D344" s="180"/>
      <c r="E344" s="180"/>
      <c r="F344" s="224"/>
      <c r="G344" s="179"/>
      <c r="H344" s="180"/>
    </row>
    <row r="345" spans="3:8" ht="17.100000000000001" customHeight="1" x14ac:dyDescent="0.4">
      <c r="C345" s="176">
        <f t="shared" si="5"/>
        <v>338</v>
      </c>
      <c r="D345" s="180"/>
      <c r="E345" s="180"/>
      <c r="F345" s="224"/>
      <c r="G345" s="179"/>
      <c r="H345" s="180"/>
    </row>
    <row r="346" spans="3:8" ht="17.100000000000001" customHeight="1" x14ac:dyDescent="0.4">
      <c r="C346" s="176">
        <f t="shared" si="5"/>
        <v>339</v>
      </c>
      <c r="D346" s="180"/>
      <c r="E346" s="180"/>
      <c r="F346" s="224"/>
      <c r="G346" s="179"/>
      <c r="H346" s="180"/>
    </row>
    <row r="347" spans="3:8" ht="17.100000000000001" customHeight="1" x14ac:dyDescent="0.4">
      <c r="C347" s="176">
        <f t="shared" si="5"/>
        <v>340</v>
      </c>
      <c r="D347" s="180"/>
      <c r="E347" s="180"/>
      <c r="F347" s="224"/>
      <c r="G347" s="179"/>
      <c r="H347" s="180"/>
    </row>
    <row r="348" spans="3:8" ht="17.100000000000001" customHeight="1" x14ac:dyDescent="0.4">
      <c r="C348" s="176">
        <f t="shared" si="5"/>
        <v>341</v>
      </c>
      <c r="D348" s="180"/>
      <c r="E348" s="180"/>
      <c r="F348" s="224"/>
      <c r="G348" s="179"/>
      <c r="H348" s="180"/>
    </row>
    <row r="349" spans="3:8" ht="17.100000000000001" customHeight="1" x14ac:dyDescent="0.4">
      <c r="C349" s="176">
        <f t="shared" si="5"/>
        <v>342</v>
      </c>
      <c r="D349" s="180"/>
      <c r="E349" s="180"/>
      <c r="F349" s="224"/>
      <c r="G349" s="179"/>
      <c r="H349" s="180"/>
    </row>
    <row r="350" spans="3:8" ht="17.100000000000001" customHeight="1" x14ac:dyDescent="0.4">
      <c r="C350" s="176">
        <f t="shared" si="5"/>
        <v>343</v>
      </c>
      <c r="D350" s="180"/>
      <c r="E350" s="180"/>
      <c r="F350" s="224"/>
      <c r="G350" s="179"/>
      <c r="H350" s="180"/>
    </row>
    <row r="351" spans="3:8" ht="17.100000000000001" customHeight="1" x14ac:dyDescent="0.4">
      <c r="C351" s="176">
        <f t="shared" si="5"/>
        <v>344</v>
      </c>
      <c r="D351" s="180"/>
      <c r="E351" s="180"/>
      <c r="F351" s="224"/>
      <c r="G351" s="179"/>
      <c r="H351" s="180"/>
    </row>
    <row r="352" spans="3:8" ht="17.100000000000001" customHeight="1" x14ac:dyDescent="0.4">
      <c r="C352" s="176">
        <f t="shared" si="5"/>
        <v>345</v>
      </c>
      <c r="D352" s="180"/>
      <c r="E352" s="180"/>
      <c r="F352" s="224"/>
      <c r="G352" s="179"/>
      <c r="H352" s="180"/>
    </row>
    <row r="353" spans="3:8" ht="17.100000000000001" customHeight="1" x14ac:dyDescent="0.4">
      <c r="C353" s="176">
        <f t="shared" si="5"/>
        <v>346</v>
      </c>
      <c r="D353" s="180"/>
      <c r="E353" s="180"/>
      <c r="F353" s="224"/>
      <c r="G353" s="179"/>
      <c r="H353" s="180"/>
    </row>
    <row r="354" spans="3:8" ht="17.100000000000001" customHeight="1" x14ac:dyDescent="0.4">
      <c r="C354" s="176">
        <f t="shared" si="5"/>
        <v>347</v>
      </c>
      <c r="D354" s="180"/>
      <c r="E354" s="180"/>
      <c r="F354" s="224"/>
      <c r="G354" s="179"/>
      <c r="H354" s="180"/>
    </row>
    <row r="355" spans="3:8" ht="17.100000000000001" customHeight="1" x14ac:dyDescent="0.4">
      <c r="C355" s="176">
        <f t="shared" si="5"/>
        <v>348</v>
      </c>
      <c r="D355" s="180"/>
      <c r="E355" s="180"/>
      <c r="F355" s="224"/>
      <c r="G355" s="179"/>
      <c r="H355" s="180"/>
    </row>
    <row r="356" spans="3:8" ht="17.100000000000001" customHeight="1" x14ac:dyDescent="0.4">
      <c r="C356" s="176">
        <f t="shared" si="5"/>
        <v>349</v>
      </c>
      <c r="D356" s="180"/>
      <c r="E356" s="180"/>
      <c r="F356" s="224"/>
      <c r="G356" s="179"/>
      <c r="H356" s="180"/>
    </row>
    <row r="357" spans="3:8" ht="17.100000000000001" customHeight="1" x14ac:dyDescent="0.4">
      <c r="C357" s="176">
        <f t="shared" si="5"/>
        <v>350</v>
      </c>
      <c r="D357" s="180"/>
      <c r="E357" s="180"/>
      <c r="F357" s="224"/>
      <c r="G357" s="179"/>
      <c r="H357" s="180"/>
    </row>
    <row r="358" spans="3:8" ht="17.100000000000001" customHeight="1" x14ac:dyDescent="0.4">
      <c r="C358" s="176">
        <f t="shared" si="5"/>
        <v>351</v>
      </c>
      <c r="D358" s="180"/>
      <c r="E358" s="180"/>
      <c r="F358" s="224"/>
      <c r="G358" s="179"/>
      <c r="H358" s="180"/>
    </row>
    <row r="359" spans="3:8" ht="17.100000000000001" customHeight="1" x14ac:dyDescent="0.4">
      <c r="C359" s="176">
        <f t="shared" si="5"/>
        <v>352</v>
      </c>
      <c r="D359" s="180"/>
      <c r="E359" s="180"/>
      <c r="F359" s="224"/>
      <c r="G359" s="179"/>
      <c r="H359" s="180"/>
    </row>
    <row r="360" spans="3:8" ht="17.100000000000001" customHeight="1" x14ac:dyDescent="0.4">
      <c r="C360" s="176">
        <f t="shared" si="5"/>
        <v>353</v>
      </c>
      <c r="D360" s="180"/>
      <c r="E360" s="180"/>
      <c r="F360" s="224"/>
      <c r="G360" s="179"/>
      <c r="H360" s="180"/>
    </row>
    <row r="361" spans="3:8" ht="17.100000000000001" customHeight="1" x14ac:dyDescent="0.4">
      <c r="C361" s="176">
        <f t="shared" si="5"/>
        <v>354</v>
      </c>
      <c r="D361" s="180"/>
      <c r="E361" s="180"/>
      <c r="F361" s="224"/>
      <c r="G361" s="179"/>
      <c r="H361" s="180"/>
    </row>
    <row r="362" spans="3:8" ht="17.100000000000001" customHeight="1" x14ac:dyDescent="0.4">
      <c r="C362" s="176">
        <f t="shared" si="5"/>
        <v>355</v>
      </c>
      <c r="D362" s="180"/>
      <c r="E362" s="180"/>
      <c r="F362" s="224"/>
      <c r="G362" s="179"/>
      <c r="H362" s="180"/>
    </row>
    <row r="363" spans="3:8" ht="17.100000000000001" customHeight="1" x14ac:dyDescent="0.4">
      <c r="C363" s="176">
        <f t="shared" si="5"/>
        <v>356</v>
      </c>
      <c r="D363" s="180"/>
      <c r="E363" s="180"/>
      <c r="F363" s="224"/>
      <c r="G363" s="179"/>
      <c r="H363" s="180"/>
    </row>
    <row r="364" spans="3:8" ht="17.100000000000001" customHeight="1" x14ac:dyDescent="0.4">
      <c r="C364" s="176">
        <f t="shared" si="5"/>
        <v>357</v>
      </c>
      <c r="D364" s="180"/>
      <c r="E364" s="180"/>
      <c r="F364" s="224"/>
      <c r="G364" s="179"/>
      <c r="H364" s="180"/>
    </row>
    <row r="365" spans="3:8" ht="17.100000000000001" customHeight="1" x14ac:dyDescent="0.4">
      <c r="C365" s="176">
        <f t="shared" si="5"/>
        <v>358</v>
      </c>
      <c r="D365" s="180"/>
      <c r="E365" s="180"/>
      <c r="F365" s="224"/>
      <c r="G365" s="179"/>
      <c r="H365" s="180"/>
    </row>
    <row r="366" spans="3:8" ht="17.100000000000001" customHeight="1" x14ac:dyDescent="0.4">
      <c r="C366" s="176">
        <f t="shared" si="5"/>
        <v>359</v>
      </c>
      <c r="D366" s="180"/>
      <c r="E366" s="180"/>
      <c r="F366" s="224"/>
      <c r="G366" s="179"/>
      <c r="H366" s="180"/>
    </row>
    <row r="367" spans="3:8" ht="17.100000000000001" customHeight="1" x14ac:dyDescent="0.4">
      <c r="C367" s="176">
        <f t="shared" si="5"/>
        <v>360</v>
      </c>
      <c r="D367" s="180"/>
      <c r="E367" s="180"/>
      <c r="F367" s="224"/>
      <c r="G367" s="179"/>
      <c r="H367" s="180"/>
    </row>
    <row r="368" spans="3:8" ht="17.100000000000001" customHeight="1" x14ac:dyDescent="0.4">
      <c r="C368" s="176">
        <f t="shared" si="5"/>
        <v>361</v>
      </c>
      <c r="D368" s="180"/>
      <c r="E368" s="180"/>
      <c r="F368" s="224"/>
      <c r="G368" s="179"/>
      <c r="H368" s="180"/>
    </row>
    <row r="369" spans="3:8" ht="17.100000000000001" customHeight="1" x14ac:dyDescent="0.4">
      <c r="C369" s="176">
        <f t="shared" si="5"/>
        <v>362</v>
      </c>
      <c r="D369" s="180"/>
      <c r="E369" s="180"/>
      <c r="F369" s="224"/>
      <c r="G369" s="179"/>
      <c r="H369" s="180"/>
    </row>
    <row r="370" spans="3:8" ht="17.100000000000001" customHeight="1" x14ac:dyDescent="0.4">
      <c r="C370" s="176">
        <f t="shared" si="5"/>
        <v>363</v>
      </c>
      <c r="D370" s="180"/>
      <c r="E370" s="180"/>
      <c r="F370" s="224"/>
      <c r="G370" s="179"/>
      <c r="H370" s="180"/>
    </row>
    <row r="371" spans="3:8" ht="17.100000000000001" customHeight="1" x14ac:dyDescent="0.4">
      <c r="C371" s="176">
        <f t="shared" si="5"/>
        <v>364</v>
      </c>
      <c r="D371" s="180"/>
      <c r="E371" s="180"/>
      <c r="F371" s="224"/>
      <c r="G371" s="179"/>
      <c r="H371" s="180"/>
    </row>
    <row r="372" spans="3:8" ht="17.100000000000001" customHeight="1" x14ac:dyDescent="0.4">
      <c r="C372" s="176">
        <f t="shared" si="5"/>
        <v>365</v>
      </c>
      <c r="D372" s="180"/>
      <c r="E372" s="180"/>
      <c r="F372" s="224"/>
      <c r="G372" s="179"/>
      <c r="H372" s="180"/>
    </row>
    <row r="373" spans="3:8" ht="17.100000000000001" customHeight="1" x14ac:dyDescent="0.4">
      <c r="C373" s="176">
        <f t="shared" si="5"/>
        <v>366</v>
      </c>
      <c r="D373" s="180"/>
      <c r="E373" s="180"/>
      <c r="F373" s="224"/>
      <c r="G373" s="179"/>
      <c r="H373" s="180"/>
    </row>
    <row r="374" spans="3:8" ht="17.100000000000001" customHeight="1" x14ac:dyDescent="0.4">
      <c r="C374" s="176">
        <f t="shared" si="5"/>
        <v>367</v>
      </c>
      <c r="D374" s="180"/>
      <c r="E374" s="180"/>
      <c r="F374" s="224"/>
      <c r="G374" s="179"/>
      <c r="H374" s="180"/>
    </row>
    <row r="375" spans="3:8" ht="17.100000000000001" customHeight="1" x14ac:dyDescent="0.4">
      <c r="C375" s="176">
        <f t="shared" si="5"/>
        <v>368</v>
      </c>
      <c r="D375" s="180"/>
      <c r="E375" s="180"/>
      <c r="F375" s="224"/>
      <c r="G375" s="179"/>
      <c r="H375" s="180"/>
    </row>
    <row r="376" spans="3:8" ht="17.100000000000001" customHeight="1" x14ac:dyDescent="0.4">
      <c r="C376" s="176">
        <f t="shared" si="5"/>
        <v>369</v>
      </c>
      <c r="D376" s="180"/>
      <c r="E376" s="180"/>
      <c r="F376" s="224"/>
      <c r="G376" s="179"/>
      <c r="H376" s="180"/>
    </row>
    <row r="377" spans="3:8" ht="17.100000000000001" customHeight="1" x14ac:dyDescent="0.4">
      <c r="C377" s="176">
        <f t="shared" si="5"/>
        <v>370</v>
      </c>
      <c r="D377" s="180"/>
      <c r="E377" s="180"/>
      <c r="F377" s="224"/>
      <c r="G377" s="179"/>
      <c r="H377" s="180"/>
    </row>
    <row r="378" spans="3:8" ht="17.100000000000001" customHeight="1" x14ac:dyDescent="0.4">
      <c r="C378" s="176">
        <f t="shared" si="5"/>
        <v>371</v>
      </c>
      <c r="D378" s="180"/>
      <c r="E378" s="180"/>
      <c r="F378" s="224"/>
      <c r="G378" s="179"/>
      <c r="H378" s="180"/>
    </row>
    <row r="379" spans="3:8" ht="17.100000000000001" customHeight="1" x14ac:dyDescent="0.4">
      <c r="C379" s="176">
        <f t="shared" si="5"/>
        <v>372</v>
      </c>
      <c r="D379" s="180"/>
      <c r="E379" s="180"/>
      <c r="F379" s="224"/>
      <c r="G379" s="179"/>
      <c r="H379" s="180"/>
    </row>
    <row r="380" spans="3:8" ht="17.100000000000001" customHeight="1" x14ac:dyDescent="0.4">
      <c r="C380" s="176">
        <f t="shared" si="5"/>
        <v>373</v>
      </c>
      <c r="D380" s="180"/>
      <c r="E380" s="180"/>
      <c r="F380" s="224"/>
      <c r="G380" s="179"/>
      <c r="H380" s="180"/>
    </row>
    <row r="381" spans="3:8" ht="17.100000000000001" customHeight="1" x14ac:dyDescent="0.4">
      <c r="C381" s="176">
        <f t="shared" si="5"/>
        <v>374</v>
      </c>
      <c r="D381" s="180"/>
      <c r="E381" s="180"/>
      <c r="F381" s="224"/>
      <c r="G381" s="179"/>
      <c r="H381" s="180"/>
    </row>
    <row r="382" spans="3:8" ht="17.100000000000001" customHeight="1" x14ac:dyDescent="0.4">
      <c r="C382" s="176">
        <f t="shared" si="5"/>
        <v>375</v>
      </c>
      <c r="D382" s="180"/>
      <c r="E382" s="180"/>
      <c r="F382" s="224"/>
      <c r="G382" s="179"/>
      <c r="H382" s="180"/>
    </row>
    <row r="383" spans="3:8" ht="17.100000000000001" customHeight="1" x14ac:dyDescent="0.4">
      <c r="C383" s="176">
        <f t="shared" si="5"/>
        <v>376</v>
      </c>
      <c r="D383" s="180"/>
      <c r="E383" s="180"/>
      <c r="F383" s="224"/>
      <c r="G383" s="179"/>
      <c r="H383" s="180"/>
    </row>
    <row r="384" spans="3:8" ht="17.100000000000001" customHeight="1" x14ac:dyDescent="0.4">
      <c r="C384" s="176">
        <f t="shared" si="5"/>
        <v>377</v>
      </c>
      <c r="D384" s="180"/>
      <c r="E384" s="180"/>
      <c r="F384" s="224"/>
      <c r="G384" s="179"/>
      <c r="H384" s="180"/>
    </row>
    <row r="385" spans="3:8" ht="17.100000000000001" customHeight="1" x14ac:dyDescent="0.4">
      <c r="C385" s="176">
        <f t="shared" si="5"/>
        <v>378</v>
      </c>
      <c r="D385" s="180"/>
      <c r="E385" s="180"/>
      <c r="F385" s="224"/>
      <c r="G385" s="179"/>
      <c r="H385" s="180"/>
    </row>
    <row r="386" spans="3:8" ht="17.100000000000001" customHeight="1" x14ac:dyDescent="0.4">
      <c r="C386" s="176">
        <f t="shared" si="5"/>
        <v>379</v>
      </c>
      <c r="D386" s="180"/>
      <c r="E386" s="180"/>
      <c r="F386" s="224"/>
      <c r="G386" s="179"/>
      <c r="H386" s="180"/>
    </row>
    <row r="387" spans="3:8" ht="17.100000000000001" customHeight="1" x14ac:dyDescent="0.4">
      <c r="C387" s="176">
        <f t="shared" si="5"/>
        <v>380</v>
      </c>
      <c r="D387" s="180"/>
      <c r="E387" s="180"/>
      <c r="F387" s="224"/>
      <c r="G387" s="179"/>
      <c r="H387" s="180"/>
    </row>
    <row r="388" spans="3:8" ht="17.100000000000001" customHeight="1" x14ac:dyDescent="0.4">
      <c r="C388" s="176">
        <f t="shared" si="5"/>
        <v>381</v>
      </c>
      <c r="D388" s="180"/>
      <c r="E388" s="180"/>
      <c r="F388" s="224"/>
      <c r="G388" s="179"/>
      <c r="H388" s="180"/>
    </row>
    <row r="389" spans="3:8" ht="17.100000000000001" customHeight="1" x14ac:dyDescent="0.4">
      <c r="C389" s="176">
        <f t="shared" si="5"/>
        <v>382</v>
      </c>
      <c r="D389" s="180"/>
      <c r="E389" s="180"/>
      <c r="F389" s="224"/>
      <c r="G389" s="179"/>
      <c r="H389" s="180"/>
    </row>
    <row r="390" spans="3:8" ht="17.100000000000001" customHeight="1" x14ac:dyDescent="0.4">
      <c r="C390" s="176">
        <f t="shared" si="5"/>
        <v>383</v>
      </c>
      <c r="D390" s="180"/>
      <c r="E390" s="180"/>
      <c r="F390" s="224"/>
      <c r="G390" s="179"/>
      <c r="H390" s="180"/>
    </row>
    <row r="391" spans="3:8" ht="17.100000000000001" customHeight="1" x14ac:dyDescent="0.4">
      <c r="C391" s="176">
        <f t="shared" si="5"/>
        <v>384</v>
      </c>
      <c r="D391" s="180"/>
      <c r="E391" s="180"/>
      <c r="F391" s="224"/>
      <c r="G391" s="179"/>
      <c r="H391" s="180"/>
    </row>
    <row r="392" spans="3:8" ht="17.100000000000001" customHeight="1" x14ac:dyDescent="0.4">
      <c r="C392" s="176">
        <f t="shared" ref="C392:C455" si="6">ROW()-7</f>
        <v>385</v>
      </c>
      <c r="D392" s="180"/>
      <c r="E392" s="180"/>
      <c r="F392" s="224"/>
      <c r="G392" s="179"/>
      <c r="H392" s="180"/>
    </row>
    <row r="393" spans="3:8" ht="17.100000000000001" customHeight="1" x14ac:dyDescent="0.4">
      <c r="C393" s="176">
        <f t="shared" si="6"/>
        <v>386</v>
      </c>
      <c r="D393" s="180"/>
      <c r="E393" s="180"/>
      <c r="F393" s="224"/>
      <c r="G393" s="179"/>
      <c r="H393" s="180"/>
    </row>
    <row r="394" spans="3:8" ht="17.100000000000001" customHeight="1" x14ac:dyDescent="0.4">
      <c r="C394" s="176">
        <f t="shared" si="6"/>
        <v>387</v>
      </c>
      <c r="D394" s="180"/>
      <c r="E394" s="180"/>
      <c r="F394" s="224"/>
      <c r="G394" s="179"/>
      <c r="H394" s="180"/>
    </row>
    <row r="395" spans="3:8" ht="17.100000000000001" customHeight="1" x14ac:dyDescent="0.4">
      <c r="C395" s="176">
        <f t="shared" si="6"/>
        <v>388</v>
      </c>
      <c r="D395" s="180"/>
      <c r="E395" s="180"/>
      <c r="F395" s="224"/>
      <c r="G395" s="179"/>
      <c r="H395" s="180"/>
    </row>
    <row r="396" spans="3:8" ht="17.100000000000001" customHeight="1" x14ac:dyDescent="0.4">
      <c r="C396" s="176">
        <f t="shared" si="6"/>
        <v>389</v>
      </c>
      <c r="D396" s="180"/>
      <c r="E396" s="180"/>
      <c r="F396" s="224"/>
      <c r="G396" s="179"/>
      <c r="H396" s="180"/>
    </row>
    <row r="397" spans="3:8" ht="17.100000000000001" customHeight="1" x14ac:dyDescent="0.4">
      <c r="C397" s="176">
        <f t="shared" si="6"/>
        <v>390</v>
      </c>
      <c r="D397" s="180"/>
      <c r="E397" s="180"/>
      <c r="F397" s="224"/>
      <c r="G397" s="179"/>
      <c r="H397" s="180"/>
    </row>
    <row r="398" spans="3:8" ht="17.100000000000001" customHeight="1" x14ac:dyDescent="0.4">
      <c r="C398" s="176">
        <f t="shared" si="6"/>
        <v>391</v>
      </c>
      <c r="D398" s="180"/>
      <c r="E398" s="180"/>
      <c r="F398" s="224"/>
      <c r="G398" s="179"/>
      <c r="H398" s="180"/>
    </row>
    <row r="399" spans="3:8" ht="17.100000000000001" customHeight="1" x14ac:dyDescent="0.4">
      <c r="C399" s="176">
        <f t="shared" si="6"/>
        <v>392</v>
      </c>
      <c r="D399" s="180"/>
      <c r="E399" s="180"/>
      <c r="F399" s="224"/>
      <c r="G399" s="179"/>
      <c r="H399" s="180"/>
    </row>
    <row r="400" spans="3:8" ht="17.100000000000001" customHeight="1" x14ac:dyDescent="0.4">
      <c r="C400" s="176">
        <f t="shared" si="6"/>
        <v>393</v>
      </c>
      <c r="D400" s="180"/>
      <c r="E400" s="180"/>
      <c r="F400" s="224"/>
      <c r="G400" s="179"/>
      <c r="H400" s="180"/>
    </row>
    <row r="401" spans="3:8" ht="17.100000000000001" customHeight="1" x14ac:dyDescent="0.4">
      <c r="C401" s="176">
        <f t="shared" si="6"/>
        <v>394</v>
      </c>
      <c r="D401" s="180"/>
      <c r="E401" s="180"/>
      <c r="F401" s="224"/>
      <c r="G401" s="179"/>
      <c r="H401" s="180"/>
    </row>
    <row r="402" spans="3:8" ht="17.100000000000001" customHeight="1" x14ac:dyDescent="0.4">
      <c r="C402" s="176">
        <f t="shared" si="6"/>
        <v>395</v>
      </c>
      <c r="D402" s="180"/>
      <c r="E402" s="180"/>
      <c r="F402" s="224"/>
      <c r="G402" s="179"/>
      <c r="H402" s="180"/>
    </row>
    <row r="403" spans="3:8" ht="17.100000000000001" customHeight="1" x14ac:dyDescent="0.4">
      <c r="C403" s="176">
        <f t="shared" si="6"/>
        <v>396</v>
      </c>
      <c r="D403" s="180"/>
      <c r="E403" s="180"/>
      <c r="F403" s="224"/>
      <c r="G403" s="179"/>
      <c r="H403" s="180"/>
    </row>
    <row r="404" spans="3:8" ht="17.100000000000001" customHeight="1" x14ac:dyDescent="0.4">
      <c r="C404" s="176">
        <f t="shared" si="6"/>
        <v>397</v>
      </c>
      <c r="D404" s="180"/>
      <c r="E404" s="180"/>
      <c r="F404" s="224"/>
      <c r="G404" s="179"/>
      <c r="H404" s="180"/>
    </row>
    <row r="405" spans="3:8" ht="17.100000000000001" customHeight="1" x14ac:dyDescent="0.4">
      <c r="C405" s="176">
        <f t="shared" si="6"/>
        <v>398</v>
      </c>
      <c r="D405" s="180"/>
      <c r="E405" s="180"/>
      <c r="F405" s="224"/>
      <c r="G405" s="179"/>
      <c r="H405" s="180"/>
    </row>
    <row r="406" spans="3:8" ht="17.100000000000001" customHeight="1" x14ac:dyDescent="0.4">
      <c r="C406" s="176">
        <f t="shared" si="6"/>
        <v>399</v>
      </c>
      <c r="D406" s="180"/>
      <c r="E406" s="180"/>
      <c r="F406" s="224"/>
      <c r="G406" s="179"/>
      <c r="H406" s="180"/>
    </row>
    <row r="407" spans="3:8" ht="17.100000000000001" customHeight="1" x14ac:dyDescent="0.4">
      <c r="C407" s="176">
        <f t="shared" si="6"/>
        <v>400</v>
      </c>
      <c r="D407" s="180"/>
      <c r="E407" s="180"/>
      <c r="F407" s="224"/>
      <c r="G407" s="179"/>
      <c r="H407" s="180"/>
    </row>
    <row r="408" spans="3:8" ht="17.100000000000001" customHeight="1" x14ac:dyDescent="0.4">
      <c r="C408" s="176">
        <f t="shared" si="6"/>
        <v>401</v>
      </c>
      <c r="D408" s="180"/>
      <c r="E408" s="180"/>
      <c r="F408" s="224"/>
      <c r="G408" s="179"/>
      <c r="H408" s="180"/>
    </row>
    <row r="409" spans="3:8" ht="17.100000000000001" customHeight="1" x14ac:dyDescent="0.4">
      <c r="C409" s="176">
        <f t="shared" si="6"/>
        <v>402</v>
      </c>
      <c r="D409" s="180"/>
      <c r="E409" s="180"/>
      <c r="F409" s="224"/>
      <c r="G409" s="179"/>
      <c r="H409" s="180"/>
    </row>
    <row r="410" spans="3:8" ht="17.100000000000001" customHeight="1" x14ac:dyDescent="0.4">
      <c r="C410" s="176">
        <f t="shared" si="6"/>
        <v>403</v>
      </c>
      <c r="D410" s="180"/>
      <c r="E410" s="180"/>
      <c r="F410" s="224"/>
      <c r="G410" s="179"/>
      <c r="H410" s="180"/>
    </row>
    <row r="411" spans="3:8" ht="17.100000000000001" customHeight="1" x14ac:dyDescent="0.4">
      <c r="C411" s="176">
        <f t="shared" si="6"/>
        <v>404</v>
      </c>
      <c r="D411" s="180"/>
      <c r="E411" s="180"/>
      <c r="F411" s="224"/>
      <c r="G411" s="179"/>
      <c r="H411" s="180"/>
    </row>
    <row r="412" spans="3:8" ht="17.100000000000001" customHeight="1" x14ac:dyDescent="0.4">
      <c r="C412" s="176">
        <f t="shared" si="6"/>
        <v>405</v>
      </c>
      <c r="D412" s="180"/>
      <c r="E412" s="180"/>
      <c r="F412" s="224"/>
      <c r="G412" s="179"/>
      <c r="H412" s="180"/>
    </row>
    <row r="413" spans="3:8" ht="17.100000000000001" customHeight="1" x14ac:dyDescent="0.4">
      <c r="C413" s="176">
        <f t="shared" si="6"/>
        <v>406</v>
      </c>
      <c r="D413" s="180"/>
      <c r="E413" s="180"/>
      <c r="F413" s="224"/>
      <c r="G413" s="179"/>
      <c r="H413" s="180"/>
    </row>
    <row r="414" spans="3:8" ht="17.100000000000001" customHeight="1" x14ac:dyDescent="0.4">
      <c r="C414" s="176">
        <f t="shared" si="6"/>
        <v>407</v>
      </c>
      <c r="D414" s="180"/>
      <c r="E414" s="180"/>
      <c r="F414" s="224"/>
      <c r="G414" s="179"/>
      <c r="H414" s="180"/>
    </row>
    <row r="415" spans="3:8" ht="17.100000000000001" customHeight="1" x14ac:dyDescent="0.4">
      <c r="C415" s="176">
        <f t="shared" si="6"/>
        <v>408</v>
      </c>
      <c r="D415" s="180"/>
      <c r="E415" s="180"/>
      <c r="F415" s="224"/>
      <c r="G415" s="179"/>
      <c r="H415" s="180"/>
    </row>
    <row r="416" spans="3:8" ht="17.100000000000001" customHeight="1" x14ac:dyDescent="0.4">
      <c r="C416" s="176">
        <f t="shared" si="6"/>
        <v>409</v>
      </c>
      <c r="D416" s="180"/>
      <c r="E416" s="180"/>
      <c r="F416" s="224"/>
      <c r="G416" s="179"/>
      <c r="H416" s="180"/>
    </row>
    <row r="417" spans="3:8" ht="17.100000000000001" customHeight="1" x14ac:dyDescent="0.4">
      <c r="C417" s="176">
        <f t="shared" si="6"/>
        <v>410</v>
      </c>
      <c r="D417" s="180"/>
      <c r="E417" s="180"/>
      <c r="F417" s="224"/>
      <c r="G417" s="179"/>
      <c r="H417" s="180"/>
    </row>
    <row r="418" spans="3:8" ht="17.100000000000001" customHeight="1" x14ac:dyDescent="0.4">
      <c r="C418" s="176">
        <f t="shared" si="6"/>
        <v>411</v>
      </c>
      <c r="D418" s="180"/>
      <c r="E418" s="180"/>
      <c r="F418" s="224"/>
      <c r="G418" s="179"/>
      <c r="H418" s="180"/>
    </row>
    <row r="419" spans="3:8" ht="17.100000000000001" customHeight="1" x14ac:dyDescent="0.4">
      <c r="C419" s="176">
        <f t="shared" si="6"/>
        <v>412</v>
      </c>
      <c r="D419" s="180"/>
      <c r="E419" s="180"/>
      <c r="F419" s="224"/>
      <c r="G419" s="179"/>
      <c r="H419" s="180"/>
    </row>
    <row r="420" spans="3:8" ht="17.100000000000001" customHeight="1" x14ac:dyDescent="0.4">
      <c r="C420" s="176">
        <f t="shared" si="6"/>
        <v>413</v>
      </c>
      <c r="D420" s="180"/>
      <c r="E420" s="180"/>
      <c r="F420" s="224"/>
      <c r="G420" s="179"/>
      <c r="H420" s="180"/>
    </row>
    <row r="421" spans="3:8" ht="17.100000000000001" customHeight="1" x14ac:dyDescent="0.4">
      <c r="C421" s="176">
        <f t="shared" si="6"/>
        <v>414</v>
      </c>
      <c r="D421" s="180"/>
      <c r="E421" s="180"/>
      <c r="F421" s="224"/>
      <c r="G421" s="179"/>
      <c r="H421" s="180"/>
    </row>
    <row r="422" spans="3:8" ht="17.100000000000001" customHeight="1" x14ac:dyDescent="0.4">
      <c r="C422" s="176">
        <f t="shared" si="6"/>
        <v>415</v>
      </c>
      <c r="D422" s="180"/>
      <c r="E422" s="180"/>
      <c r="F422" s="224"/>
      <c r="G422" s="179"/>
      <c r="H422" s="180"/>
    </row>
    <row r="423" spans="3:8" ht="17.100000000000001" customHeight="1" x14ac:dyDescent="0.4">
      <c r="C423" s="176">
        <f t="shared" si="6"/>
        <v>416</v>
      </c>
      <c r="D423" s="180"/>
      <c r="E423" s="180"/>
      <c r="F423" s="224"/>
      <c r="G423" s="179"/>
      <c r="H423" s="180"/>
    </row>
    <row r="424" spans="3:8" ht="17.100000000000001" customHeight="1" x14ac:dyDescent="0.4">
      <c r="C424" s="176">
        <f t="shared" si="6"/>
        <v>417</v>
      </c>
      <c r="D424" s="180"/>
      <c r="E424" s="180"/>
      <c r="F424" s="224"/>
      <c r="G424" s="179"/>
      <c r="H424" s="180"/>
    </row>
    <row r="425" spans="3:8" ht="17.100000000000001" customHeight="1" x14ac:dyDescent="0.4">
      <c r="C425" s="176">
        <f t="shared" si="6"/>
        <v>418</v>
      </c>
      <c r="D425" s="180"/>
      <c r="E425" s="180"/>
      <c r="F425" s="224"/>
      <c r="G425" s="179"/>
      <c r="H425" s="180"/>
    </row>
    <row r="426" spans="3:8" ht="17.100000000000001" customHeight="1" x14ac:dyDescent="0.4">
      <c r="C426" s="176">
        <f t="shared" si="6"/>
        <v>419</v>
      </c>
      <c r="D426" s="180"/>
      <c r="E426" s="180"/>
      <c r="F426" s="224"/>
      <c r="G426" s="179"/>
      <c r="H426" s="180"/>
    </row>
    <row r="427" spans="3:8" ht="17.100000000000001" customHeight="1" x14ac:dyDescent="0.4">
      <c r="C427" s="176">
        <f t="shared" si="6"/>
        <v>420</v>
      </c>
      <c r="D427" s="180"/>
      <c r="E427" s="180"/>
      <c r="F427" s="224"/>
      <c r="G427" s="179"/>
      <c r="H427" s="180"/>
    </row>
    <row r="428" spans="3:8" ht="17.100000000000001" customHeight="1" x14ac:dyDescent="0.4">
      <c r="C428" s="176">
        <f t="shared" si="6"/>
        <v>421</v>
      </c>
      <c r="D428" s="180"/>
      <c r="E428" s="180"/>
      <c r="F428" s="224"/>
      <c r="G428" s="179"/>
      <c r="H428" s="180"/>
    </row>
    <row r="429" spans="3:8" ht="17.100000000000001" customHeight="1" x14ac:dyDescent="0.4">
      <c r="C429" s="176">
        <f t="shared" si="6"/>
        <v>422</v>
      </c>
      <c r="D429" s="180"/>
      <c r="E429" s="180"/>
      <c r="F429" s="224"/>
      <c r="G429" s="179"/>
      <c r="H429" s="180"/>
    </row>
    <row r="430" spans="3:8" ht="17.100000000000001" customHeight="1" x14ac:dyDescent="0.4">
      <c r="C430" s="176">
        <f t="shared" si="6"/>
        <v>423</v>
      </c>
      <c r="D430" s="180"/>
      <c r="E430" s="180"/>
      <c r="F430" s="224"/>
      <c r="G430" s="179"/>
      <c r="H430" s="180"/>
    </row>
    <row r="431" spans="3:8" ht="17.100000000000001" customHeight="1" x14ac:dyDescent="0.4">
      <c r="C431" s="176">
        <f t="shared" si="6"/>
        <v>424</v>
      </c>
      <c r="D431" s="180"/>
      <c r="E431" s="180"/>
      <c r="F431" s="224"/>
      <c r="G431" s="179"/>
      <c r="H431" s="180"/>
    </row>
    <row r="432" spans="3:8" ht="17.100000000000001" customHeight="1" x14ac:dyDescent="0.4">
      <c r="C432" s="176">
        <f t="shared" si="6"/>
        <v>425</v>
      </c>
      <c r="D432" s="180"/>
      <c r="E432" s="180"/>
      <c r="F432" s="224"/>
      <c r="G432" s="179"/>
      <c r="H432" s="180"/>
    </row>
    <row r="433" spans="3:8" ht="17.100000000000001" customHeight="1" x14ac:dyDescent="0.4">
      <c r="C433" s="176">
        <f t="shared" si="6"/>
        <v>426</v>
      </c>
      <c r="D433" s="180"/>
      <c r="E433" s="180"/>
      <c r="F433" s="224"/>
      <c r="G433" s="179"/>
      <c r="H433" s="180"/>
    </row>
    <row r="434" spans="3:8" ht="17.100000000000001" customHeight="1" x14ac:dyDescent="0.4">
      <c r="C434" s="176">
        <f t="shared" si="6"/>
        <v>427</v>
      </c>
      <c r="D434" s="180"/>
      <c r="E434" s="180"/>
      <c r="F434" s="224"/>
      <c r="G434" s="179"/>
      <c r="H434" s="180"/>
    </row>
    <row r="435" spans="3:8" ht="17.100000000000001" customHeight="1" x14ac:dyDescent="0.4">
      <c r="C435" s="176">
        <f t="shared" si="6"/>
        <v>428</v>
      </c>
      <c r="D435" s="180"/>
      <c r="E435" s="180"/>
      <c r="F435" s="224"/>
      <c r="G435" s="179"/>
      <c r="H435" s="180"/>
    </row>
    <row r="436" spans="3:8" ht="17.100000000000001" customHeight="1" x14ac:dyDescent="0.4">
      <c r="C436" s="176">
        <f t="shared" si="6"/>
        <v>429</v>
      </c>
      <c r="D436" s="180"/>
      <c r="E436" s="180"/>
      <c r="F436" s="224"/>
      <c r="G436" s="179"/>
      <c r="H436" s="180"/>
    </row>
    <row r="437" spans="3:8" ht="17.100000000000001" customHeight="1" x14ac:dyDescent="0.4">
      <c r="C437" s="176">
        <f t="shared" si="6"/>
        <v>430</v>
      </c>
      <c r="D437" s="180"/>
      <c r="E437" s="180"/>
      <c r="F437" s="224"/>
      <c r="G437" s="179"/>
      <c r="H437" s="180"/>
    </row>
    <row r="438" spans="3:8" ht="17.100000000000001" customHeight="1" x14ac:dyDescent="0.4">
      <c r="C438" s="176">
        <f t="shared" si="6"/>
        <v>431</v>
      </c>
      <c r="D438" s="180"/>
      <c r="E438" s="180"/>
      <c r="F438" s="224"/>
      <c r="G438" s="179"/>
      <c r="H438" s="180"/>
    </row>
    <row r="439" spans="3:8" ht="17.100000000000001" customHeight="1" x14ac:dyDescent="0.4">
      <c r="C439" s="176">
        <f t="shared" si="6"/>
        <v>432</v>
      </c>
      <c r="D439" s="180"/>
      <c r="E439" s="180"/>
      <c r="F439" s="224"/>
      <c r="G439" s="179"/>
      <c r="H439" s="180"/>
    </row>
    <row r="440" spans="3:8" ht="17.100000000000001" customHeight="1" x14ac:dyDescent="0.4">
      <c r="C440" s="176">
        <f t="shared" si="6"/>
        <v>433</v>
      </c>
      <c r="D440" s="180"/>
      <c r="E440" s="180"/>
      <c r="F440" s="224"/>
      <c r="G440" s="179"/>
      <c r="H440" s="180"/>
    </row>
    <row r="441" spans="3:8" ht="17.100000000000001" customHeight="1" x14ac:dyDescent="0.4">
      <c r="C441" s="176">
        <f t="shared" si="6"/>
        <v>434</v>
      </c>
      <c r="D441" s="180"/>
      <c r="E441" s="180"/>
      <c r="F441" s="224"/>
      <c r="G441" s="179"/>
      <c r="H441" s="180"/>
    </row>
    <row r="442" spans="3:8" ht="17.100000000000001" customHeight="1" x14ac:dyDescent="0.4">
      <c r="C442" s="176">
        <f t="shared" si="6"/>
        <v>435</v>
      </c>
      <c r="D442" s="180"/>
      <c r="E442" s="180"/>
      <c r="F442" s="224"/>
      <c r="G442" s="179"/>
      <c r="H442" s="180"/>
    </row>
    <row r="443" spans="3:8" ht="17.100000000000001" customHeight="1" x14ac:dyDescent="0.4">
      <c r="C443" s="176">
        <f t="shared" si="6"/>
        <v>436</v>
      </c>
      <c r="D443" s="180"/>
      <c r="E443" s="180"/>
      <c r="F443" s="224"/>
      <c r="G443" s="179"/>
      <c r="H443" s="180"/>
    </row>
    <row r="444" spans="3:8" ht="17.100000000000001" customHeight="1" x14ac:dyDescent="0.4">
      <c r="C444" s="176">
        <f t="shared" si="6"/>
        <v>437</v>
      </c>
      <c r="D444" s="180"/>
      <c r="E444" s="180"/>
      <c r="F444" s="224"/>
      <c r="G444" s="179"/>
      <c r="H444" s="180"/>
    </row>
    <row r="445" spans="3:8" ht="17.100000000000001" customHeight="1" x14ac:dyDescent="0.4">
      <c r="C445" s="176">
        <f t="shared" si="6"/>
        <v>438</v>
      </c>
      <c r="D445" s="180"/>
      <c r="E445" s="180"/>
      <c r="F445" s="224"/>
      <c r="G445" s="179"/>
      <c r="H445" s="180"/>
    </row>
    <row r="446" spans="3:8" ht="17.100000000000001" customHeight="1" x14ac:dyDescent="0.4">
      <c r="C446" s="176">
        <f t="shared" si="6"/>
        <v>439</v>
      </c>
      <c r="D446" s="180"/>
      <c r="E446" s="180"/>
      <c r="F446" s="224"/>
      <c r="G446" s="179"/>
      <c r="H446" s="180"/>
    </row>
    <row r="447" spans="3:8" ht="17.100000000000001" customHeight="1" x14ac:dyDescent="0.4">
      <c r="C447" s="176">
        <f t="shared" si="6"/>
        <v>440</v>
      </c>
      <c r="D447" s="180"/>
      <c r="E447" s="180"/>
      <c r="F447" s="224"/>
      <c r="G447" s="179"/>
      <c r="H447" s="180"/>
    </row>
    <row r="448" spans="3:8" ht="17.100000000000001" customHeight="1" x14ac:dyDescent="0.4">
      <c r="C448" s="176">
        <f t="shared" si="6"/>
        <v>441</v>
      </c>
      <c r="D448" s="180"/>
      <c r="E448" s="180"/>
      <c r="F448" s="224"/>
      <c r="G448" s="179"/>
      <c r="H448" s="180"/>
    </row>
    <row r="449" spans="3:8" ht="17.100000000000001" customHeight="1" x14ac:dyDescent="0.4">
      <c r="C449" s="176">
        <f t="shared" si="6"/>
        <v>442</v>
      </c>
      <c r="D449" s="180"/>
      <c r="E449" s="180"/>
      <c r="F449" s="224"/>
      <c r="G449" s="179"/>
      <c r="H449" s="180"/>
    </row>
    <row r="450" spans="3:8" ht="17.100000000000001" customHeight="1" x14ac:dyDescent="0.4">
      <c r="C450" s="176">
        <f t="shared" si="6"/>
        <v>443</v>
      </c>
      <c r="D450" s="180"/>
      <c r="E450" s="180"/>
      <c r="F450" s="224"/>
      <c r="G450" s="179"/>
      <c r="H450" s="180"/>
    </row>
    <row r="451" spans="3:8" ht="17.100000000000001" customHeight="1" x14ac:dyDescent="0.4">
      <c r="C451" s="176">
        <f t="shared" si="6"/>
        <v>444</v>
      </c>
      <c r="D451" s="180"/>
      <c r="E451" s="180"/>
      <c r="F451" s="224"/>
      <c r="G451" s="179"/>
      <c r="H451" s="180"/>
    </row>
    <row r="452" spans="3:8" ht="17.100000000000001" customHeight="1" x14ac:dyDescent="0.4">
      <c r="C452" s="176">
        <f t="shared" si="6"/>
        <v>445</v>
      </c>
      <c r="D452" s="180"/>
      <c r="E452" s="180"/>
      <c r="F452" s="224"/>
      <c r="G452" s="179"/>
      <c r="H452" s="180"/>
    </row>
    <row r="453" spans="3:8" ht="17.100000000000001" customHeight="1" x14ac:dyDescent="0.4">
      <c r="C453" s="176">
        <f t="shared" si="6"/>
        <v>446</v>
      </c>
      <c r="D453" s="180"/>
      <c r="E453" s="180"/>
      <c r="F453" s="224"/>
      <c r="G453" s="179"/>
      <c r="H453" s="180"/>
    </row>
    <row r="454" spans="3:8" ht="17.100000000000001" customHeight="1" x14ac:dyDescent="0.4">
      <c r="C454" s="176">
        <f t="shared" si="6"/>
        <v>447</v>
      </c>
      <c r="D454" s="180"/>
      <c r="E454" s="180"/>
      <c r="F454" s="224"/>
      <c r="G454" s="179"/>
      <c r="H454" s="180"/>
    </row>
    <row r="455" spans="3:8" ht="17.100000000000001" customHeight="1" x14ac:dyDescent="0.4">
      <c r="C455" s="176">
        <f t="shared" si="6"/>
        <v>448</v>
      </c>
      <c r="D455" s="180"/>
      <c r="E455" s="180"/>
      <c r="F455" s="224"/>
      <c r="G455" s="179"/>
      <c r="H455" s="180"/>
    </row>
    <row r="456" spans="3:8" ht="17.100000000000001" customHeight="1" x14ac:dyDescent="0.4">
      <c r="C456" s="176">
        <f t="shared" ref="C456:C507" si="7">ROW()-7</f>
        <v>449</v>
      </c>
      <c r="D456" s="180"/>
      <c r="E456" s="180"/>
      <c r="F456" s="224"/>
      <c r="G456" s="179"/>
      <c r="H456" s="180"/>
    </row>
    <row r="457" spans="3:8" ht="17.100000000000001" customHeight="1" x14ac:dyDescent="0.4">
      <c r="C457" s="176">
        <f t="shared" si="7"/>
        <v>450</v>
      </c>
      <c r="D457" s="180"/>
      <c r="E457" s="180"/>
      <c r="F457" s="224"/>
      <c r="G457" s="179"/>
      <c r="H457" s="180"/>
    </row>
    <row r="458" spans="3:8" ht="17.100000000000001" customHeight="1" x14ac:dyDescent="0.4">
      <c r="C458" s="176">
        <f t="shared" si="7"/>
        <v>451</v>
      </c>
      <c r="D458" s="180"/>
      <c r="E458" s="180"/>
      <c r="F458" s="224"/>
      <c r="G458" s="179"/>
      <c r="H458" s="180"/>
    </row>
    <row r="459" spans="3:8" ht="17.100000000000001" customHeight="1" x14ac:dyDescent="0.4">
      <c r="C459" s="176">
        <f t="shared" si="7"/>
        <v>452</v>
      </c>
      <c r="D459" s="180"/>
      <c r="E459" s="180"/>
      <c r="F459" s="224"/>
      <c r="G459" s="179"/>
      <c r="H459" s="180"/>
    </row>
    <row r="460" spans="3:8" ht="17.100000000000001" customHeight="1" x14ac:dyDescent="0.4">
      <c r="C460" s="176">
        <f t="shared" si="7"/>
        <v>453</v>
      </c>
      <c r="D460" s="180"/>
      <c r="E460" s="180"/>
      <c r="F460" s="224"/>
      <c r="G460" s="179"/>
      <c r="H460" s="180"/>
    </row>
    <row r="461" spans="3:8" ht="17.100000000000001" customHeight="1" x14ac:dyDescent="0.4">
      <c r="C461" s="176">
        <f t="shared" si="7"/>
        <v>454</v>
      </c>
      <c r="D461" s="180"/>
      <c r="E461" s="180"/>
      <c r="F461" s="224"/>
      <c r="G461" s="179"/>
      <c r="H461" s="180"/>
    </row>
    <row r="462" spans="3:8" ht="17.100000000000001" customHeight="1" x14ac:dyDescent="0.4">
      <c r="C462" s="176">
        <f t="shared" si="7"/>
        <v>455</v>
      </c>
      <c r="D462" s="180"/>
      <c r="E462" s="180"/>
      <c r="F462" s="224"/>
      <c r="G462" s="179"/>
      <c r="H462" s="180"/>
    </row>
    <row r="463" spans="3:8" ht="17.100000000000001" customHeight="1" x14ac:dyDescent="0.4">
      <c r="C463" s="176">
        <f t="shared" si="7"/>
        <v>456</v>
      </c>
      <c r="D463" s="180"/>
      <c r="E463" s="180"/>
      <c r="F463" s="224"/>
      <c r="G463" s="179"/>
      <c r="H463" s="180"/>
    </row>
    <row r="464" spans="3:8" ht="17.100000000000001" customHeight="1" x14ac:dyDescent="0.4">
      <c r="C464" s="176">
        <f t="shared" si="7"/>
        <v>457</v>
      </c>
      <c r="D464" s="180"/>
      <c r="E464" s="180"/>
      <c r="F464" s="224"/>
      <c r="G464" s="179"/>
      <c r="H464" s="180"/>
    </row>
    <row r="465" spans="3:8" ht="17.100000000000001" customHeight="1" x14ac:dyDescent="0.4">
      <c r="C465" s="176">
        <f t="shared" si="7"/>
        <v>458</v>
      </c>
      <c r="D465" s="180"/>
      <c r="E465" s="180"/>
      <c r="F465" s="224"/>
      <c r="G465" s="179"/>
      <c r="H465" s="180"/>
    </row>
    <row r="466" spans="3:8" ht="17.100000000000001" customHeight="1" x14ac:dyDescent="0.4">
      <c r="C466" s="176">
        <f t="shared" si="7"/>
        <v>459</v>
      </c>
      <c r="D466" s="180"/>
      <c r="E466" s="180"/>
      <c r="F466" s="224"/>
      <c r="G466" s="179"/>
      <c r="H466" s="180"/>
    </row>
    <row r="467" spans="3:8" ht="17.100000000000001" customHeight="1" x14ac:dyDescent="0.4">
      <c r="C467" s="176">
        <f t="shared" si="7"/>
        <v>460</v>
      </c>
      <c r="D467" s="180"/>
      <c r="E467" s="180"/>
      <c r="F467" s="224"/>
      <c r="G467" s="179"/>
      <c r="H467" s="180"/>
    </row>
    <row r="468" spans="3:8" ht="17.100000000000001" customHeight="1" x14ac:dyDescent="0.4">
      <c r="C468" s="176">
        <f t="shared" si="7"/>
        <v>461</v>
      </c>
      <c r="D468" s="180"/>
      <c r="E468" s="180"/>
      <c r="F468" s="224"/>
      <c r="G468" s="179"/>
      <c r="H468" s="180"/>
    </row>
    <row r="469" spans="3:8" ht="17.100000000000001" customHeight="1" x14ac:dyDescent="0.4">
      <c r="C469" s="176">
        <f t="shared" si="7"/>
        <v>462</v>
      </c>
      <c r="D469" s="180"/>
      <c r="E469" s="180"/>
      <c r="F469" s="224"/>
      <c r="G469" s="179"/>
      <c r="H469" s="180"/>
    </row>
    <row r="470" spans="3:8" ht="17.100000000000001" customHeight="1" x14ac:dyDescent="0.4">
      <c r="C470" s="176">
        <f t="shared" si="7"/>
        <v>463</v>
      </c>
      <c r="D470" s="180"/>
      <c r="E470" s="180"/>
      <c r="F470" s="224"/>
      <c r="G470" s="179"/>
      <c r="H470" s="180"/>
    </row>
    <row r="471" spans="3:8" ht="17.100000000000001" customHeight="1" x14ac:dyDescent="0.4">
      <c r="C471" s="176">
        <f t="shared" si="7"/>
        <v>464</v>
      </c>
      <c r="D471" s="180"/>
      <c r="E471" s="180"/>
      <c r="F471" s="224"/>
      <c r="G471" s="179"/>
      <c r="H471" s="180"/>
    </row>
    <row r="472" spans="3:8" ht="17.100000000000001" customHeight="1" x14ac:dyDescent="0.4">
      <c r="C472" s="176">
        <f t="shared" si="7"/>
        <v>465</v>
      </c>
      <c r="D472" s="180"/>
      <c r="E472" s="180"/>
      <c r="F472" s="224"/>
      <c r="G472" s="179"/>
      <c r="H472" s="180"/>
    </row>
    <row r="473" spans="3:8" ht="17.100000000000001" customHeight="1" x14ac:dyDescent="0.4">
      <c r="C473" s="176">
        <f t="shared" si="7"/>
        <v>466</v>
      </c>
      <c r="D473" s="180"/>
      <c r="E473" s="180"/>
      <c r="F473" s="224"/>
      <c r="G473" s="179"/>
      <c r="H473" s="180"/>
    </row>
    <row r="474" spans="3:8" ht="17.100000000000001" customHeight="1" x14ac:dyDescent="0.4">
      <c r="C474" s="176">
        <f t="shared" si="7"/>
        <v>467</v>
      </c>
      <c r="D474" s="180"/>
      <c r="E474" s="180"/>
      <c r="F474" s="224"/>
      <c r="G474" s="179"/>
      <c r="H474" s="180"/>
    </row>
    <row r="475" spans="3:8" ht="17.100000000000001" customHeight="1" x14ac:dyDescent="0.4">
      <c r="C475" s="176">
        <f t="shared" si="7"/>
        <v>468</v>
      </c>
      <c r="D475" s="180"/>
      <c r="E475" s="180"/>
      <c r="F475" s="224"/>
      <c r="G475" s="179"/>
      <c r="H475" s="180"/>
    </row>
    <row r="476" spans="3:8" ht="17.100000000000001" customHeight="1" x14ac:dyDescent="0.4">
      <c r="C476" s="176">
        <f t="shared" si="7"/>
        <v>469</v>
      </c>
      <c r="D476" s="180"/>
      <c r="E476" s="180"/>
      <c r="F476" s="224"/>
      <c r="G476" s="179"/>
      <c r="H476" s="180"/>
    </row>
    <row r="477" spans="3:8" ht="17.100000000000001" customHeight="1" x14ac:dyDescent="0.4">
      <c r="C477" s="176">
        <f t="shared" si="7"/>
        <v>470</v>
      </c>
      <c r="D477" s="180"/>
      <c r="E477" s="180"/>
      <c r="F477" s="224"/>
      <c r="G477" s="179"/>
      <c r="H477" s="180"/>
    </row>
    <row r="478" spans="3:8" ht="17.100000000000001" customHeight="1" x14ac:dyDescent="0.4">
      <c r="C478" s="176">
        <f t="shared" si="7"/>
        <v>471</v>
      </c>
      <c r="D478" s="180"/>
      <c r="E478" s="180"/>
      <c r="F478" s="224"/>
      <c r="G478" s="179"/>
      <c r="H478" s="180"/>
    </row>
    <row r="479" spans="3:8" ht="17.100000000000001" customHeight="1" x14ac:dyDescent="0.4">
      <c r="C479" s="176">
        <f t="shared" si="7"/>
        <v>472</v>
      </c>
      <c r="D479" s="180"/>
      <c r="E479" s="180"/>
      <c r="F479" s="224"/>
      <c r="G479" s="179"/>
      <c r="H479" s="180"/>
    </row>
    <row r="480" spans="3:8" ht="17.100000000000001" customHeight="1" x14ac:dyDescent="0.4">
      <c r="C480" s="176">
        <f t="shared" si="7"/>
        <v>473</v>
      </c>
      <c r="D480" s="180"/>
      <c r="E480" s="180"/>
      <c r="F480" s="224"/>
      <c r="G480" s="179"/>
      <c r="H480" s="180"/>
    </row>
    <row r="481" spans="3:8" ht="17.100000000000001" customHeight="1" x14ac:dyDescent="0.4">
      <c r="C481" s="176">
        <f t="shared" si="7"/>
        <v>474</v>
      </c>
      <c r="D481" s="180"/>
      <c r="E481" s="180"/>
      <c r="F481" s="224"/>
      <c r="G481" s="179"/>
      <c r="H481" s="180"/>
    </row>
    <row r="482" spans="3:8" ht="17.100000000000001" customHeight="1" x14ac:dyDescent="0.4">
      <c r="C482" s="176">
        <f t="shared" si="7"/>
        <v>475</v>
      </c>
      <c r="D482" s="180"/>
      <c r="E482" s="180"/>
      <c r="F482" s="224"/>
      <c r="G482" s="179"/>
      <c r="H482" s="180"/>
    </row>
    <row r="483" spans="3:8" ht="17.100000000000001" customHeight="1" x14ac:dyDescent="0.4">
      <c r="C483" s="176">
        <f t="shared" si="7"/>
        <v>476</v>
      </c>
      <c r="D483" s="180"/>
      <c r="E483" s="180"/>
      <c r="F483" s="224"/>
      <c r="G483" s="179"/>
      <c r="H483" s="180"/>
    </row>
    <row r="484" spans="3:8" ht="17.100000000000001" customHeight="1" x14ac:dyDescent="0.4">
      <c r="C484" s="176">
        <f t="shared" si="7"/>
        <v>477</v>
      </c>
      <c r="D484" s="180"/>
      <c r="E484" s="180"/>
      <c r="F484" s="224"/>
      <c r="G484" s="179"/>
      <c r="H484" s="180"/>
    </row>
    <row r="485" spans="3:8" ht="17.100000000000001" customHeight="1" x14ac:dyDescent="0.4">
      <c r="C485" s="176">
        <f t="shared" si="7"/>
        <v>478</v>
      </c>
      <c r="D485" s="180"/>
      <c r="E485" s="180"/>
      <c r="F485" s="224"/>
      <c r="G485" s="179"/>
      <c r="H485" s="180"/>
    </row>
    <row r="486" spans="3:8" ht="17.100000000000001" customHeight="1" x14ac:dyDescent="0.4">
      <c r="C486" s="176">
        <f t="shared" si="7"/>
        <v>479</v>
      </c>
      <c r="D486" s="180"/>
      <c r="E486" s="180"/>
      <c r="F486" s="224"/>
      <c r="G486" s="179"/>
      <c r="H486" s="180"/>
    </row>
    <row r="487" spans="3:8" ht="17.100000000000001" customHeight="1" x14ac:dyDescent="0.4">
      <c r="C487" s="176">
        <f t="shared" si="7"/>
        <v>480</v>
      </c>
      <c r="D487" s="180"/>
      <c r="E487" s="180"/>
      <c r="F487" s="224"/>
      <c r="G487" s="179"/>
      <c r="H487" s="180"/>
    </row>
    <row r="488" spans="3:8" ht="17.100000000000001" customHeight="1" x14ac:dyDescent="0.4">
      <c r="C488" s="176">
        <f t="shared" si="7"/>
        <v>481</v>
      </c>
      <c r="D488" s="180"/>
      <c r="E488" s="180"/>
      <c r="F488" s="224"/>
      <c r="G488" s="179"/>
      <c r="H488" s="180"/>
    </row>
    <row r="489" spans="3:8" ht="17.100000000000001" customHeight="1" x14ac:dyDescent="0.4">
      <c r="C489" s="176">
        <f t="shared" si="7"/>
        <v>482</v>
      </c>
      <c r="D489" s="180"/>
      <c r="E489" s="180"/>
      <c r="F489" s="224"/>
      <c r="G489" s="179"/>
      <c r="H489" s="180"/>
    </row>
    <row r="490" spans="3:8" ht="17.100000000000001" customHeight="1" x14ac:dyDescent="0.4">
      <c r="C490" s="176">
        <f t="shared" si="7"/>
        <v>483</v>
      </c>
      <c r="D490" s="180"/>
      <c r="E490" s="180"/>
      <c r="F490" s="224"/>
      <c r="G490" s="179"/>
      <c r="H490" s="180"/>
    </row>
    <row r="491" spans="3:8" ht="17.100000000000001" customHeight="1" x14ac:dyDescent="0.4">
      <c r="C491" s="176">
        <f t="shared" si="7"/>
        <v>484</v>
      </c>
      <c r="D491" s="180"/>
      <c r="E491" s="180"/>
      <c r="F491" s="224"/>
      <c r="G491" s="179"/>
      <c r="H491" s="180"/>
    </row>
    <row r="492" spans="3:8" ht="17.100000000000001" customHeight="1" x14ac:dyDescent="0.4">
      <c r="C492" s="176">
        <f t="shared" si="7"/>
        <v>485</v>
      </c>
      <c r="D492" s="180"/>
      <c r="E492" s="180"/>
      <c r="F492" s="224"/>
      <c r="G492" s="179"/>
      <c r="H492" s="180"/>
    </row>
    <row r="493" spans="3:8" ht="17.100000000000001" customHeight="1" x14ac:dyDescent="0.4">
      <c r="C493" s="176">
        <f t="shared" si="7"/>
        <v>486</v>
      </c>
      <c r="D493" s="180"/>
      <c r="E493" s="180"/>
      <c r="F493" s="224"/>
      <c r="G493" s="179"/>
      <c r="H493" s="180"/>
    </row>
    <row r="494" spans="3:8" ht="17.100000000000001" customHeight="1" x14ac:dyDescent="0.4">
      <c r="C494" s="176">
        <f t="shared" si="7"/>
        <v>487</v>
      </c>
      <c r="D494" s="180"/>
      <c r="E494" s="180"/>
      <c r="F494" s="224"/>
      <c r="G494" s="179"/>
      <c r="H494" s="180"/>
    </row>
    <row r="495" spans="3:8" ht="17.100000000000001" customHeight="1" x14ac:dyDescent="0.4">
      <c r="C495" s="176">
        <f t="shared" si="7"/>
        <v>488</v>
      </c>
      <c r="D495" s="180"/>
      <c r="E495" s="180"/>
      <c r="F495" s="224"/>
      <c r="G495" s="179"/>
      <c r="H495" s="180"/>
    </row>
    <row r="496" spans="3:8" ht="17.100000000000001" customHeight="1" x14ac:dyDescent="0.4">
      <c r="C496" s="176">
        <f t="shared" si="7"/>
        <v>489</v>
      </c>
      <c r="D496" s="180"/>
      <c r="E496" s="180"/>
      <c r="F496" s="224"/>
      <c r="G496" s="179"/>
      <c r="H496" s="180"/>
    </row>
    <row r="497" spans="3:8" ht="17.100000000000001" customHeight="1" x14ac:dyDescent="0.4">
      <c r="C497" s="176">
        <f t="shared" si="7"/>
        <v>490</v>
      </c>
      <c r="D497" s="180"/>
      <c r="E497" s="180"/>
      <c r="F497" s="224"/>
      <c r="G497" s="179"/>
      <c r="H497" s="180"/>
    </row>
    <row r="498" spans="3:8" ht="17.100000000000001" customHeight="1" x14ac:dyDescent="0.4">
      <c r="C498" s="176">
        <f t="shared" si="7"/>
        <v>491</v>
      </c>
      <c r="D498" s="180"/>
      <c r="E498" s="180"/>
      <c r="F498" s="224"/>
      <c r="G498" s="179"/>
      <c r="H498" s="180"/>
    </row>
    <row r="499" spans="3:8" ht="17.100000000000001" customHeight="1" x14ac:dyDescent="0.4">
      <c r="C499" s="176">
        <f t="shared" si="7"/>
        <v>492</v>
      </c>
      <c r="D499" s="180"/>
      <c r="E499" s="180"/>
      <c r="F499" s="224"/>
      <c r="G499" s="179"/>
      <c r="H499" s="180"/>
    </row>
    <row r="500" spans="3:8" ht="17.100000000000001" customHeight="1" x14ac:dyDescent="0.4">
      <c r="C500" s="176">
        <f t="shared" si="7"/>
        <v>493</v>
      </c>
      <c r="D500" s="180"/>
      <c r="E500" s="180"/>
      <c r="F500" s="224"/>
      <c r="G500" s="179"/>
      <c r="H500" s="180"/>
    </row>
    <row r="501" spans="3:8" ht="17.100000000000001" customHeight="1" x14ac:dyDescent="0.4">
      <c r="C501" s="176">
        <f t="shared" si="7"/>
        <v>494</v>
      </c>
      <c r="D501" s="180"/>
      <c r="E501" s="180"/>
      <c r="F501" s="224"/>
      <c r="G501" s="179"/>
      <c r="H501" s="180"/>
    </row>
    <row r="502" spans="3:8" ht="17.100000000000001" customHeight="1" x14ac:dyDescent="0.4">
      <c r="C502" s="176">
        <f t="shared" si="7"/>
        <v>495</v>
      </c>
      <c r="D502" s="180"/>
      <c r="E502" s="180"/>
      <c r="F502" s="224"/>
      <c r="G502" s="179"/>
      <c r="H502" s="180"/>
    </row>
    <row r="503" spans="3:8" ht="17.100000000000001" customHeight="1" x14ac:dyDescent="0.4">
      <c r="C503" s="176">
        <f t="shared" si="7"/>
        <v>496</v>
      </c>
      <c r="D503" s="180"/>
      <c r="E503" s="180"/>
      <c r="F503" s="224"/>
      <c r="G503" s="179"/>
      <c r="H503" s="180"/>
    </row>
    <row r="504" spans="3:8" ht="17.100000000000001" customHeight="1" x14ac:dyDescent="0.4">
      <c r="C504" s="176">
        <f t="shared" si="7"/>
        <v>497</v>
      </c>
      <c r="D504" s="180"/>
      <c r="E504" s="180"/>
      <c r="F504" s="224"/>
      <c r="G504" s="179"/>
      <c r="H504" s="180"/>
    </row>
    <row r="505" spans="3:8" ht="17.100000000000001" customHeight="1" x14ac:dyDescent="0.4">
      <c r="C505" s="176">
        <f t="shared" si="7"/>
        <v>498</v>
      </c>
      <c r="D505" s="180"/>
      <c r="E505" s="180"/>
      <c r="F505" s="224"/>
      <c r="G505" s="179"/>
      <c r="H505" s="180"/>
    </row>
    <row r="506" spans="3:8" ht="17.100000000000001" customHeight="1" x14ac:dyDescent="0.4">
      <c r="C506" s="176">
        <f t="shared" si="7"/>
        <v>499</v>
      </c>
      <c r="D506" s="180"/>
      <c r="E506" s="180"/>
      <c r="F506" s="224"/>
      <c r="G506" s="179"/>
      <c r="H506" s="180"/>
    </row>
    <row r="507" spans="3:8" ht="17.100000000000001" customHeight="1" x14ac:dyDescent="0.4">
      <c r="C507" s="176">
        <f t="shared" si="7"/>
        <v>500</v>
      </c>
      <c r="D507" s="180"/>
      <c r="E507" s="180"/>
      <c r="F507" s="224"/>
      <c r="G507" s="179"/>
      <c r="H507" s="180"/>
    </row>
    <row r="508" spans="3:8" x14ac:dyDescent="0.4">
      <c r="C508" s="105" t="s">
        <v>2</v>
      </c>
      <c r="D508" s="105" t="s">
        <v>2</v>
      </c>
      <c r="E508" s="105" t="s">
        <v>2</v>
      </c>
      <c r="F508" s="62" t="s">
        <v>2</v>
      </c>
      <c r="G508" s="105" t="s">
        <v>2</v>
      </c>
      <c r="H508" s="105" t="s">
        <v>2</v>
      </c>
    </row>
    <row r="510" spans="3:8" x14ac:dyDescent="0.4">
      <c r="C510" s="105" t="s">
        <v>43</v>
      </c>
    </row>
    <row r="513" spans="3:3" x14ac:dyDescent="0.4">
      <c r="C513" s="105" t="s">
        <v>44</v>
      </c>
    </row>
    <row r="514" spans="3:3" x14ac:dyDescent="0.4">
      <c r="C514" s="105" t="s">
        <v>45</v>
      </c>
    </row>
    <row r="515" spans="3:3" x14ac:dyDescent="0.4">
      <c r="C515" s="105" t="s">
        <v>46</v>
      </c>
    </row>
    <row r="516" spans="3:3" x14ac:dyDescent="0.4">
      <c r="C516" s="105" t="s">
        <v>47</v>
      </c>
    </row>
    <row r="517" spans="3:3" x14ac:dyDescent="0.4">
      <c r="C517" s="105" t="s">
        <v>48</v>
      </c>
    </row>
    <row r="519" spans="3:3" x14ac:dyDescent="0.4">
      <c r="C519" s="105" t="s">
        <v>49</v>
      </c>
    </row>
    <row r="520" spans="3:3" x14ac:dyDescent="0.4">
      <c r="C520" s="105" t="s">
        <v>50</v>
      </c>
    </row>
    <row r="521" spans="3:3" x14ac:dyDescent="0.4">
      <c r="C521" s="105" t="s">
        <v>51</v>
      </c>
    </row>
    <row r="522" spans="3:3" x14ac:dyDescent="0.4">
      <c r="C522" s="105" t="s">
        <v>52</v>
      </c>
    </row>
    <row r="523" spans="3:3" x14ac:dyDescent="0.4">
      <c r="C523" s="105" t="s">
        <v>53</v>
      </c>
    </row>
    <row r="524" spans="3:3" x14ac:dyDescent="0.4">
      <c r="C524" s="105" t="s">
        <v>54</v>
      </c>
    </row>
    <row r="525" spans="3:3" x14ac:dyDescent="0.4">
      <c r="C525" s="105" t="s">
        <v>55</v>
      </c>
    </row>
    <row r="526" spans="3:3" x14ac:dyDescent="0.4">
      <c r="C526" s="105" t="s">
        <v>56</v>
      </c>
    </row>
  </sheetData>
  <sheetProtection algorithmName="SHA-512" hashValue="eb/uK6hXxU9/OYOlFUwlXNnXQVKxzqSIC8szqtwL9qTvY0ubW9IGJP1F/8FnL3NLxQ1WMZqO5UGU94uChGhg4g==" saltValue="kAHBKGeb6z1+qG3pbGDW6Q==" spinCount="100000" sheet="1" objects="1" scenarios="1"/>
  <phoneticPr fontId="1"/>
  <pageMargins left="0.7" right="0.7" top="0.75" bottom="0.75" header="0.3" footer="0.3"/>
  <pageSetup paperSize="9" scale="77"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BCF10A7-7758-45FC-B88C-EE0AFF671C9F}">
          <x14:formula1>
            <xm:f>プルダウン!$P$3:$P$7</xm:f>
          </x14:formula1>
          <xm:sqref>G8:G507</xm:sqref>
        </x14:dataValidation>
        <x14:dataValidation type="list" allowBlank="1" showInputMessage="1" showErrorMessage="1" xr:uid="{F23F4568-76BF-4971-8507-B75CE4560BA0}">
          <x14:formula1>
            <xm:f>プルダウン!$G$3:$G$5</xm:f>
          </x14:formula1>
          <xm:sqref>F8:F507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1E09-762F-4A8C-8B2F-DBD79760276E}">
  <dimension ref="A1:E1893"/>
  <sheetViews>
    <sheetView topLeftCell="A1566" zoomScale="85" zoomScaleNormal="85" workbookViewId="0">
      <selection activeCell="B4" sqref="B4"/>
    </sheetView>
  </sheetViews>
  <sheetFormatPr defaultRowHeight="14.25" x14ac:dyDescent="0.25"/>
  <cols>
    <col min="1" max="2" width="9" style="233"/>
    <col min="3" max="3" width="18.25" style="233" customWidth="1"/>
    <col min="4" max="16384" width="9" style="233"/>
  </cols>
  <sheetData>
    <row r="1" spans="1:4" x14ac:dyDescent="0.25">
      <c r="B1" s="233" t="s">
        <v>1139</v>
      </c>
      <c r="C1" s="233" t="s">
        <v>1140</v>
      </c>
    </row>
    <row r="2" spans="1:4" x14ac:dyDescent="0.25">
      <c r="B2" s="233" t="s">
        <v>102</v>
      </c>
      <c r="C2" s="234" t="s">
        <v>2095</v>
      </c>
      <c r="D2" s="234" t="s">
        <v>2096</v>
      </c>
    </row>
    <row r="3" spans="1:4" s="234" customFormat="1" x14ac:dyDescent="0.25">
      <c r="A3" s="235"/>
      <c r="B3" s="233" t="s">
        <v>102</v>
      </c>
      <c r="C3" s="234" t="s">
        <v>2097</v>
      </c>
      <c r="D3" s="234" t="s">
        <v>2098</v>
      </c>
    </row>
    <row r="4" spans="1:4" s="234" customFormat="1" x14ac:dyDescent="0.25">
      <c r="A4" s="235"/>
      <c r="B4" s="233" t="s">
        <v>102</v>
      </c>
      <c r="C4" s="234" t="s">
        <v>2099</v>
      </c>
      <c r="D4" s="234" t="s">
        <v>2100</v>
      </c>
    </row>
    <row r="5" spans="1:4" s="234" customFormat="1" x14ac:dyDescent="0.25">
      <c r="A5" s="235"/>
      <c r="B5" s="233" t="s">
        <v>102</v>
      </c>
      <c r="C5" s="234" t="s">
        <v>2101</v>
      </c>
      <c r="D5" s="234" t="s">
        <v>2102</v>
      </c>
    </row>
    <row r="6" spans="1:4" s="234" customFormat="1" x14ac:dyDescent="0.25">
      <c r="A6" s="235"/>
      <c r="B6" s="233" t="s">
        <v>102</v>
      </c>
      <c r="C6" s="234" t="s">
        <v>2103</v>
      </c>
      <c r="D6" s="234" t="s">
        <v>2104</v>
      </c>
    </row>
    <row r="7" spans="1:4" s="234" customFormat="1" x14ac:dyDescent="0.25">
      <c r="A7" s="235"/>
      <c r="B7" s="233" t="s">
        <v>102</v>
      </c>
      <c r="C7" s="234" t="s">
        <v>2105</v>
      </c>
      <c r="D7" s="234" t="s">
        <v>2106</v>
      </c>
    </row>
    <row r="8" spans="1:4" s="234" customFormat="1" x14ac:dyDescent="0.25">
      <c r="A8" s="235"/>
      <c r="B8" s="233" t="s">
        <v>102</v>
      </c>
      <c r="C8" s="234" t="s">
        <v>2107</v>
      </c>
      <c r="D8" s="234" t="s">
        <v>2108</v>
      </c>
    </row>
    <row r="9" spans="1:4" s="234" customFormat="1" x14ac:dyDescent="0.25">
      <c r="A9" s="235"/>
      <c r="B9" s="233" t="s">
        <v>102</v>
      </c>
      <c r="C9" s="234" t="s">
        <v>2109</v>
      </c>
      <c r="D9" s="234" t="s">
        <v>2110</v>
      </c>
    </row>
    <row r="10" spans="1:4" s="234" customFormat="1" x14ac:dyDescent="0.25">
      <c r="A10" s="235"/>
      <c r="B10" s="233" t="s">
        <v>102</v>
      </c>
      <c r="C10" s="234" t="s">
        <v>2111</v>
      </c>
      <c r="D10" s="234" t="s">
        <v>2112</v>
      </c>
    </row>
    <row r="11" spans="1:4" s="234" customFormat="1" x14ac:dyDescent="0.25">
      <c r="A11" s="235"/>
      <c r="B11" s="233" t="s">
        <v>102</v>
      </c>
      <c r="C11" s="234" t="s">
        <v>2113</v>
      </c>
      <c r="D11" s="234" t="s">
        <v>2114</v>
      </c>
    </row>
    <row r="12" spans="1:4" x14ac:dyDescent="0.25">
      <c r="B12" s="233" t="s">
        <v>102</v>
      </c>
      <c r="C12" s="233" t="s">
        <v>1141</v>
      </c>
    </row>
    <row r="13" spans="1:4" x14ac:dyDescent="0.25">
      <c r="B13" s="233" t="s">
        <v>102</v>
      </c>
      <c r="C13" s="233" t="s">
        <v>1142</v>
      </c>
    </row>
    <row r="14" spans="1:4" x14ac:dyDescent="0.25">
      <c r="B14" s="233" t="s">
        <v>102</v>
      </c>
      <c r="C14" s="233" t="s">
        <v>1143</v>
      </c>
    </row>
    <row r="15" spans="1:4" x14ac:dyDescent="0.25">
      <c r="B15" s="233" t="s">
        <v>102</v>
      </c>
      <c r="C15" s="233" t="s">
        <v>1144</v>
      </c>
    </row>
    <row r="16" spans="1:4" x14ac:dyDescent="0.25">
      <c r="B16" s="233" t="s">
        <v>102</v>
      </c>
      <c r="C16" s="233" t="s">
        <v>1145</v>
      </c>
    </row>
    <row r="17" spans="2:3" x14ac:dyDescent="0.25">
      <c r="B17" s="233" t="s">
        <v>102</v>
      </c>
      <c r="C17" s="233" t="s">
        <v>1146</v>
      </c>
    </row>
    <row r="18" spans="2:3" x14ac:dyDescent="0.25">
      <c r="B18" s="233" t="s">
        <v>102</v>
      </c>
      <c r="C18" s="233" t="s">
        <v>1147</v>
      </c>
    </row>
    <row r="19" spans="2:3" x14ac:dyDescent="0.25">
      <c r="B19" s="233" t="s">
        <v>102</v>
      </c>
      <c r="C19" s="233" t="s">
        <v>337</v>
      </c>
    </row>
    <row r="20" spans="2:3" x14ac:dyDescent="0.25">
      <c r="B20" s="233" t="s">
        <v>102</v>
      </c>
      <c r="C20" s="233" t="s">
        <v>1148</v>
      </c>
    </row>
    <row r="21" spans="2:3" x14ac:dyDescent="0.25">
      <c r="B21" s="233" t="s">
        <v>102</v>
      </c>
      <c r="C21" s="233" t="s">
        <v>1149</v>
      </c>
    </row>
    <row r="22" spans="2:3" x14ac:dyDescent="0.25">
      <c r="B22" s="233" t="s">
        <v>102</v>
      </c>
      <c r="C22" s="233" t="s">
        <v>1150</v>
      </c>
    </row>
    <row r="23" spans="2:3" x14ac:dyDescent="0.25">
      <c r="B23" s="233" t="s">
        <v>102</v>
      </c>
      <c r="C23" s="233" t="s">
        <v>1151</v>
      </c>
    </row>
    <row r="24" spans="2:3" x14ac:dyDescent="0.25">
      <c r="B24" s="233" t="s">
        <v>102</v>
      </c>
      <c r="C24" s="233" t="s">
        <v>1152</v>
      </c>
    </row>
    <row r="25" spans="2:3" x14ac:dyDescent="0.25">
      <c r="B25" s="233" t="s">
        <v>102</v>
      </c>
      <c r="C25" s="233" t="s">
        <v>1153</v>
      </c>
    </row>
    <row r="26" spans="2:3" x14ac:dyDescent="0.25">
      <c r="B26" s="233" t="s">
        <v>102</v>
      </c>
      <c r="C26" s="233" t="s">
        <v>338</v>
      </c>
    </row>
    <row r="27" spans="2:3" x14ac:dyDescent="0.25">
      <c r="B27" s="233" t="s">
        <v>102</v>
      </c>
      <c r="C27" s="233" t="s">
        <v>1154</v>
      </c>
    </row>
    <row r="28" spans="2:3" x14ac:dyDescent="0.25">
      <c r="B28" s="233" t="s">
        <v>102</v>
      </c>
      <c r="C28" s="233" t="s">
        <v>339</v>
      </c>
    </row>
    <row r="29" spans="2:3" x14ac:dyDescent="0.25">
      <c r="B29" s="233" t="s">
        <v>102</v>
      </c>
      <c r="C29" s="233" t="s">
        <v>1155</v>
      </c>
    </row>
    <row r="30" spans="2:3" x14ac:dyDescent="0.25">
      <c r="B30" s="233" t="s">
        <v>102</v>
      </c>
      <c r="C30" s="233" t="s">
        <v>1156</v>
      </c>
    </row>
    <row r="31" spans="2:3" x14ac:dyDescent="0.25">
      <c r="B31" s="233" t="s">
        <v>102</v>
      </c>
      <c r="C31" s="233" t="s">
        <v>1157</v>
      </c>
    </row>
    <row r="32" spans="2:3" x14ac:dyDescent="0.25">
      <c r="B32" s="233" t="s">
        <v>102</v>
      </c>
      <c r="C32" s="233" t="s">
        <v>340</v>
      </c>
    </row>
    <row r="33" spans="2:3" x14ac:dyDescent="0.25">
      <c r="B33" s="233" t="s">
        <v>102</v>
      </c>
      <c r="C33" s="233" t="s">
        <v>1158</v>
      </c>
    </row>
    <row r="34" spans="2:3" x14ac:dyDescent="0.25">
      <c r="B34" s="233" t="s">
        <v>102</v>
      </c>
      <c r="C34" s="233" t="s">
        <v>1159</v>
      </c>
    </row>
    <row r="35" spans="2:3" x14ac:dyDescent="0.25">
      <c r="B35" s="233" t="s">
        <v>102</v>
      </c>
      <c r="C35" s="233" t="s">
        <v>1160</v>
      </c>
    </row>
    <row r="36" spans="2:3" x14ac:dyDescent="0.25">
      <c r="B36" s="233" t="s">
        <v>102</v>
      </c>
      <c r="C36" s="233" t="s">
        <v>1161</v>
      </c>
    </row>
    <row r="37" spans="2:3" x14ac:dyDescent="0.25">
      <c r="B37" s="233" t="s">
        <v>102</v>
      </c>
      <c r="C37" s="233" t="s">
        <v>341</v>
      </c>
    </row>
    <row r="38" spans="2:3" x14ac:dyDescent="0.25">
      <c r="B38" s="233" t="s">
        <v>102</v>
      </c>
      <c r="C38" s="233" t="s">
        <v>1162</v>
      </c>
    </row>
    <row r="39" spans="2:3" x14ac:dyDescent="0.25">
      <c r="B39" s="233" t="s">
        <v>102</v>
      </c>
      <c r="C39" s="233" t="s">
        <v>1163</v>
      </c>
    </row>
    <row r="40" spans="2:3" x14ac:dyDescent="0.25">
      <c r="B40" s="233" t="s">
        <v>102</v>
      </c>
      <c r="C40" s="233" t="s">
        <v>1164</v>
      </c>
    </row>
    <row r="41" spans="2:3" x14ac:dyDescent="0.25">
      <c r="B41" s="233" t="s">
        <v>102</v>
      </c>
      <c r="C41" s="233" t="s">
        <v>1165</v>
      </c>
    </row>
    <row r="42" spans="2:3" x14ac:dyDescent="0.25">
      <c r="B42" s="233" t="s">
        <v>102</v>
      </c>
      <c r="C42" s="233" t="s">
        <v>1166</v>
      </c>
    </row>
    <row r="43" spans="2:3" x14ac:dyDescent="0.25">
      <c r="B43" s="233" t="s">
        <v>102</v>
      </c>
      <c r="C43" s="233" t="s">
        <v>1167</v>
      </c>
    </row>
    <row r="44" spans="2:3" x14ac:dyDescent="0.25">
      <c r="B44" s="233" t="s">
        <v>102</v>
      </c>
      <c r="C44" s="233" t="s">
        <v>1168</v>
      </c>
    </row>
    <row r="45" spans="2:3" x14ac:dyDescent="0.25">
      <c r="B45" s="233" t="s">
        <v>102</v>
      </c>
      <c r="C45" s="233" t="s">
        <v>1169</v>
      </c>
    </row>
    <row r="46" spans="2:3" x14ac:dyDescent="0.25">
      <c r="B46" s="233" t="s">
        <v>102</v>
      </c>
      <c r="C46" s="233" t="s">
        <v>342</v>
      </c>
    </row>
    <row r="47" spans="2:3" x14ac:dyDescent="0.25">
      <c r="B47" s="233" t="s">
        <v>102</v>
      </c>
      <c r="C47" s="233" t="s">
        <v>343</v>
      </c>
    </row>
    <row r="48" spans="2:3" x14ac:dyDescent="0.25">
      <c r="B48" s="233" t="s">
        <v>102</v>
      </c>
      <c r="C48" s="233" t="s">
        <v>1170</v>
      </c>
    </row>
    <row r="49" spans="2:3" x14ac:dyDescent="0.25">
      <c r="B49" s="233" t="s">
        <v>102</v>
      </c>
      <c r="C49" s="233" t="s">
        <v>344</v>
      </c>
    </row>
    <row r="50" spans="2:3" x14ac:dyDescent="0.25">
      <c r="B50" s="233" t="s">
        <v>102</v>
      </c>
      <c r="C50" s="233" t="s">
        <v>345</v>
      </c>
    </row>
    <row r="51" spans="2:3" x14ac:dyDescent="0.25">
      <c r="B51" s="233" t="s">
        <v>102</v>
      </c>
      <c r="C51" s="233" t="s">
        <v>346</v>
      </c>
    </row>
    <row r="52" spans="2:3" x14ac:dyDescent="0.25">
      <c r="B52" s="233" t="s">
        <v>102</v>
      </c>
      <c r="C52" s="233" t="s">
        <v>347</v>
      </c>
    </row>
    <row r="53" spans="2:3" x14ac:dyDescent="0.25">
      <c r="B53" s="233" t="s">
        <v>102</v>
      </c>
      <c r="C53" s="233" t="s">
        <v>348</v>
      </c>
    </row>
    <row r="54" spans="2:3" x14ac:dyDescent="0.25">
      <c r="B54" s="233" t="s">
        <v>102</v>
      </c>
      <c r="C54" s="233" t="s">
        <v>798</v>
      </c>
    </row>
    <row r="55" spans="2:3" x14ac:dyDescent="0.25">
      <c r="B55" s="233" t="s">
        <v>102</v>
      </c>
      <c r="C55" s="233" t="s">
        <v>1171</v>
      </c>
    </row>
    <row r="56" spans="2:3" x14ac:dyDescent="0.25">
      <c r="B56" s="233" t="s">
        <v>102</v>
      </c>
      <c r="C56" s="233" t="s">
        <v>349</v>
      </c>
    </row>
    <row r="57" spans="2:3" x14ac:dyDescent="0.25">
      <c r="B57" s="233" t="s">
        <v>102</v>
      </c>
      <c r="C57" s="233" t="s">
        <v>1172</v>
      </c>
    </row>
    <row r="58" spans="2:3" x14ac:dyDescent="0.25">
      <c r="B58" s="233" t="s">
        <v>102</v>
      </c>
      <c r="C58" s="233" t="s">
        <v>350</v>
      </c>
    </row>
    <row r="59" spans="2:3" x14ac:dyDescent="0.25">
      <c r="B59" s="233" t="s">
        <v>102</v>
      </c>
      <c r="C59" s="233" t="s">
        <v>351</v>
      </c>
    </row>
    <row r="60" spans="2:3" x14ac:dyDescent="0.25">
      <c r="B60" s="233" t="s">
        <v>102</v>
      </c>
      <c r="C60" s="233" t="s">
        <v>352</v>
      </c>
    </row>
    <row r="61" spans="2:3" x14ac:dyDescent="0.25">
      <c r="B61" s="233" t="s">
        <v>102</v>
      </c>
      <c r="C61" s="233" t="s">
        <v>353</v>
      </c>
    </row>
    <row r="62" spans="2:3" x14ac:dyDescent="0.25">
      <c r="B62" s="233" t="s">
        <v>102</v>
      </c>
      <c r="C62" s="233" t="s">
        <v>354</v>
      </c>
    </row>
    <row r="63" spans="2:3" x14ac:dyDescent="0.25">
      <c r="B63" s="233" t="s">
        <v>102</v>
      </c>
      <c r="C63" s="233" t="s">
        <v>355</v>
      </c>
    </row>
    <row r="64" spans="2:3" x14ac:dyDescent="0.25">
      <c r="B64" s="233" t="s">
        <v>102</v>
      </c>
      <c r="C64" s="233" t="s">
        <v>356</v>
      </c>
    </row>
    <row r="65" spans="2:3" x14ac:dyDescent="0.25">
      <c r="B65" s="233" t="s">
        <v>102</v>
      </c>
      <c r="C65" s="233" t="s">
        <v>357</v>
      </c>
    </row>
    <row r="66" spans="2:3" x14ac:dyDescent="0.25">
      <c r="B66" s="233" t="s">
        <v>102</v>
      </c>
      <c r="C66" s="233" t="s">
        <v>358</v>
      </c>
    </row>
    <row r="67" spans="2:3" x14ac:dyDescent="0.25">
      <c r="B67" s="233" t="s">
        <v>102</v>
      </c>
      <c r="C67" s="233" t="s">
        <v>359</v>
      </c>
    </row>
    <row r="68" spans="2:3" x14ac:dyDescent="0.25">
      <c r="B68" s="233" t="s">
        <v>102</v>
      </c>
      <c r="C68" s="233" t="s">
        <v>360</v>
      </c>
    </row>
    <row r="69" spans="2:3" x14ac:dyDescent="0.25">
      <c r="B69" s="233" t="s">
        <v>102</v>
      </c>
      <c r="C69" s="233" t="s">
        <v>361</v>
      </c>
    </row>
    <row r="70" spans="2:3" x14ac:dyDescent="0.25">
      <c r="B70" s="233" t="s">
        <v>102</v>
      </c>
      <c r="C70" s="233" t="s">
        <v>362</v>
      </c>
    </row>
    <row r="71" spans="2:3" x14ac:dyDescent="0.25">
      <c r="B71" s="233" t="s">
        <v>102</v>
      </c>
      <c r="C71" s="233" t="s">
        <v>363</v>
      </c>
    </row>
    <row r="72" spans="2:3" x14ac:dyDescent="0.25">
      <c r="B72" s="233" t="s">
        <v>102</v>
      </c>
      <c r="C72" s="233" t="s">
        <v>364</v>
      </c>
    </row>
    <row r="73" spans="2:3" x14ac:dyDescent="0.25">
      <c r="B73" s="233" t="s">
        <v>102</v>
      </c>
      <c r="C73" s="233" t="s">
        <v>1173</v>
      </c>
    </row>
    <row r="74" spans="2:3" x14ac:dyDescent="0.25">
      <c r="B74" s="233" t="s">
        <v>102</v>
      </c>
      <c r="C74" s="233" t="s">
        <v>1174</v>
      </c>
    </row>
    <row r="75" spans="2:3" x14ac:dyDescent="0.25">
      <c r="B75" s="233" t="s">
        <v>102</v>
      </c>
      <c r="C75" s="233" t="s">
        <v>365</v>
      </c>
    </row>
    <row r="76" spans="2:3" x14ac:dyDescent="0.25">
      <c r="B76" s="233" t="s">
        <v>102</v>
      </c>
      <c r="C76" s="233" t="s">
        <v>366</v>
      </c>
    </row>
    <row r="77" spans="2:3" x14ac:dyDescent="0.25">
      <c r="B77" s="233" t="s">
        <v>102</v>
      </c>
      <c r="C77" s="233" t="s">
        <v>367</v>
      </c>
    </row>
    <row r="78" spans="2:3" x14ac:dyDescent="0.25">
      <c r="B78" s="233" t="s">
        <v>102</v>
      </c>
      <c r="C78" s="233" t="s">
        <v>368</v>
      </c>
    </row>
    <row r="79" spans="2:3" x14ac:dyDescent="0.25">
      <c r="B79" s="233" t="s">
        <v>102</v>
      </c>
      <c r="C79" s="233" t="s">
        <v>369</v>
      </c>
    </row>
    <row r="80" spans="2:3" x14ac:dyDescent="0.25">
      <c r="B80" s="233" t="s">
        <v>102</v>
      </c>
      <c r="C80" s="233" t="s">
        <v>370</v>
      </c>
    </row>
    <row r="81" spans="2:3" x14ac:dyDescent="0.25">
      <c r="B81" s="233" t="s">
        <v>102</v>
      </c>
      <c r="C81" s="233" t="s">
        <v>1175</v>
      </c>
    </row>
    <row r="82" spans="2:3" x14ac:dyDescent="0.25">
      <c r="B82" s="233" t="s">
        <v>102</v>
      </c>
      <c r="C82" s="233" t="s">
        <v>371</v>
      </c>
    </row>
    <row r="83" spans="2:3" x14ac:dyDescent="0.25">
      <c r="B83" s="233" t="s">
        <v>102</v>
      </c>
      <c r="C83" s="233" t="s">
        <v>372</v>
      </c>
    </row>
    <row r="84" spans="2:3" x14ac:dyDescent="0.25">
      <c r="B84" s="233" t="s">
        <v>102</v>
      </c>
      <c r="C84" s="233" t="s">
        <v>373</v>
      </c>
    </row>
    <row r="85" spans="2:3" x14ac:dyDescent="0.25">
      <c r="B85" s="233" t="s">
        <v>102</v>
      </c>
      <c r="C85" s="233" t="s">
        <v>374</v>
      </c>
    </row>
    <row r="86" spans="2:3" x14ac:dyDescent="0.25">
      <c r="B86" s="233" t="s">
        <v>102</v>
      </c>
      <c r="C86" s="233" t="s">
        <v>375</v>
      </c>
    </row>
    <row r="87" spans="2:3" x14ac:dyDescent="0.25">
      <c r="B87" s="233" t="s">
        <v>102</v>
      </c>
      <c r="C87" s="233" t="s">
        <v>376</v>
      </c>
    </row>
    <row r="88" spans="2:3" x14ac:dyDescent="0.25">
      <c r="B88" s="233" t="s">
        <v>102</v>
      </c>
      <c r="C88" s="233" t="s">
        <v>1176</v>
      </c>
    </row>
    <row r="89" spans="2:3" x14ac:dyDescent="0.25">
      <c r="B89" s="233" t="s">
        <v>102</v>
      </c>
      <c r="C89" s="233" t="s">
        <v>377</v>
      </c>
    </row>
    <row r="90" spans="2:3" x14ac:dyDescent="0.25">
      <c r="B90" s="233" t="s">
        <v>102</v>
      </c>
      <c r="C90" s="233" t="s">
        <v>378</v>
      </c>
    </row>
    <row r="91" spans="2:3" x14ac:dyDescent="0.25">
      <c r="B91" s="233" t="s">
        <v>102</v>
      </c>
      <c r="C91" s="233" t="s">
        <v>379</v>
      </c>
    </row>
    <row r="92" spans="2:3" x14ac:dyDescent="0.25">
      <c r="B92" s="233" t="s">
        <v>102</v>
      </c>
      <c r="C92" s="233" t="s">
        <v>380</v>
      </c>
    </row>
    <row r="93" spans="2:3" x14ac:dyDescent="0.25">
      <c r="B93" s="233" t="s">
        <v>102</v>
      </c>
      <c r="C93" s="233" t="s">
        <v>381</v>
      </c>
    </row>
    <row r="94" spans="2:3" x14ac:dyDescent="0.25">
      <c r="B94" s="233" t="s">
        <v>102</v>
      </c>
      <c r="C94" s="233" t="s">
        <v>382</v>
      </c>
    </row>
    <row r="95" spans="2:3" x14ac:dyDescent="0.25">
      <c r="B95" s="233" t="s">
        <v>102</v>
      </c>
      <c r="C95" s="233" t="s">
        <v>383</v>
      </c>
    </row>
    <row r="96" spans="2:3" x14ac:dyDescent="0.25">
      <c r="B96" s="233" t="s">
        <v>102</v>
      </c>
      <c r="C96" s="233" t="s">
        <v>384</v>
      </c>
    </row>
    <row r="97" spans="2:3" x14ac:dyDescent="0.25">
      <c r="B97" s="233" t="s">
        <v>102</v>
      </c>
      <c r="C97" s="233" t="s">
        <v>385</v>
      </c>
    </row>
    <row r="98" spans="2:3" x14ac:dyDescent="0.25">
      <c r="B98" s="233" t="s">
        <v>102</v>
      </c>
      <c r="C98" s="233" t="s">
        <v>386</v>
      </c>
    </row>
    <row r="99" spans="2:3" x14ac:dyDescent="0.25">
      <c r="B99" s="233" t="s">
        <v>102</v>
      </c>
      <c r="C99" s="233" t="s">
        <v>387</v>
      </c>
    </row>
    <row r="100" spans="2:3" x14ac:dyDescent="0.25">
      <c r="B100" s="233" t="s">
        <v>102</v>
      </c>
      <c r="C100" s="233" t="s">
        <v>388</v>
      </c>
    </row>
    <row r="101" spans="2:3" x14ac:dyDescent="0.25">
      <c r="B101" s="233" t="s">
        <v>102</v>
      </c>
      <c r="C101" s="233" t="s">
        <v>389</v>
      </c>
    </row>
    <row r="102" spans="2:3" x14ac:dyDescent="0.25">
      <c r="B102" s="233" t="s">
        <v>102</v>
      </c>
      <c r="C102" s="233" t="s">
        <v>390</v>
      </c>
    </row>
    <row r="103" spans="2:3" x14ac:dyDescent="0.25">
      <c r="B103" s="233" t="s">
        <v>102</v>
      </c>
      <c r="C103" s="233" t="s">
        <v>391</v>
      </c>
    </row>
    <row r="104" spans="2:3" x14ac:dyDescent="0.25">
      <c r="B104" s="233" t="s">
        <v>102</v>
      </c>
      <c r="C104" s="233" t="s">
        <v>392</v>
      </c>
    </row>
    <row r="105" spans="2:3" x14ac:dyDescent="0.25">
      <c r="B105" s="233" t="s">
        <v>102</v>
      </c>
      <c r="C105" s="233" t="s">
        <v>393</v>
      </c>
    </row>
    <row r="106" spans="2:3" x14ac:dyDescent="0.25">
      <c r="B106" s="233" t="s">
        <v>102</v>
      </c>
      <c r="C106" s="233" t="s">
        <v>394</v>
      </c>
    </row>
    <row r="107" spans="2:3" x14ac:dyDescent="0.25">
      <c r="B107" s="233" t="s">
        <v>102</v>
      </c>
      <c r="C107" s="233" t="s">
        <v>395</v>
      </c>
    </row>
    <row r="108" spans="2:3" x14ac:dyDescent="0.25">
      <c r="B108" s="233" t="s">
        <v>102</v>
      </c>
      <c r="C108" s="233" t="s">
        <v>396</v>
      </c>
    </row>
    <row r="109" spans="2:3" x14ac:dyDescent="0.25">
      <c r="B109" s="233" t="s">
        <v>102</v>
      </c>
      <c r="C109" s="233" t="s">
        <v>397</v>
      </c>
    </row>
    <row r="110" spans="2:3" x14ac:dyDescent="0.25">
      <c r="B110" s="233" t="s">
        <v>102</v>
      </c>
      <c r="C110" s="233" t="s">
        <v>398</v>
      </c>
    </row>
    <row r="111" spans="2:3" x14ac:dyDescent="0.25">
      <c r="B111" s="233" t="s">
        <v>102</v>
      </c>
      <c r="C111" s="233" t="s">
        <v>399</v>
      </c>
    </row>
    <row r="112" spans="2:3" x14ac:dyDescent="0.25">
      <c r="B112" s="233" t="s">
        <v>102</v>
      </c>
      <c r="C112" s="233" t="s">
        <v>400</v>
      </c>
    </row>
    <row r="113" spans="2:3" x14ac:dyDescent="0.25">
      <c r="B113" s="233" t="s">
        <v>102</v>
      </c>
      <c r="C113" s="233" t="s">
        <v>401</v>
      </c>
    </row>
    <row r="114" spans="2:3" x14ac:dyDescent="0.25">
      <c r="B114" s="233" t="s">
        <v>102</v>
      </c>
      <c r="C114" s="233" t="s">
        <v>402</v>
      </c>
    </row>
    <row r="115" spans="2:3" x14ac:dyDescent="0.25">
      <c r="B115" s="233" t="s">
        <v>102</v>
      </c>
      <c r="C115" s="233" t="s">
        <v>403</v>
      </c>
    </row>
    <row r="116" spans="2:3" x14ac:dyDescent="0.25">
      <c r="B116" s="233" t="s">
        <v>102</v>
      </c>
      <c r="C116" s="233" t="s">
        <v>404</v>
      </c>
    </row>
    <row r="117" spans="2:3" x14ac:dyDescent="0.25">
      <c r="B117" s="233" t="s">
        <v>102</v>
      </c>
      <c r="C117" s="233" t="s">
        <v>405</v>
      </c>
    </row>
    <row r="118" spans="2:3" x14ac:dyDescent="0.25">
      <c r="B118" s="233" t="s">
        <v>102</v>
      </c>
      <c r="C118" s="233" t="s">
        <v>406</v>
      </c>
    </row>
    <row r="119" spans="2:3" x14ac:dyDescent="0.25">
      <c r="B119" s="233" t="s">
        <v>102</v>
      </c>
      <c r="C119" s="233" t="s">
        <v>407</v>
      </c>
    </row>
    <row r="120" spans="2:3" x14ac:dyDescent="0.25">
      <c r="B120" s="233" t="s">
        <v>102</v>
      </c>
      <c r="C120" s="233" t="s">
        <v>408</v>
      </c>
    </row>
    <row r="121" spans="2:3" x14ac:dyDescent="0.25">
      <c r="B121" s="233" t="s">
        <v>102</v>
      </c>
      <c r="C121" s="233" t="s">
        <v>409</v>
      </c>
    </row>
    <row r="122" spans="2:3" x14ac:dyDescent="0.25">
      <c r="B122" s="233" t="s">
        <v>102</v>
      </c>
      <c r="C122" s="233" t="s">
        <v>410</v>
      </c>
    </row>
    <row r="123" spans="2:3" x14ac:dyDescent="0.25">
      <c r="B123" s="233" t="s">
        <v>102</v>
      </c>
      <c r="C123" s="233" t="s">
        <v>411</v>
      </c>
    </row>
    <row r="124" spans="2:3" x14ac:dyDescent="0.25">
      <c r="B124" s="233" t="s">
        <v>102</v>
      </c>
      <c r="C124" s="233" t="s">
        <v>412</v>
      </c>
    </row>
    <row r="125" spans="2:3" x14ac:dyDescent="0.25">
      <c r="B125" s="233" t="s">
        <v>102</v>
      </c>
      <c r="C125" s="233" t="s">
        <v>413</v>
      </c>
    </row>
    <row r="126" spans="2:3" x14ac:dyDescent="0.25">
      <c r="B126" s="233" t="s">
        <v>102</v>
      </c>
      <c r="C126" s="233" t="s">
        <v>414</v>
      </c>
    </row>
    <row r="127" spans="2:3" x14ac:dyDescent="0.25">
      <c r="B127" s="233" t="s">
        <v>102</v>
      </c>
      <c r="C127" s="233" t="s">
        <v>415</v>
      </c>
    </row>
    <row r="128" spans="2:3" x14ac:dyDescent="0.25">
      <c r="B128" s="233" t="s">
        <v>102</v>
      </c>
      <c r="C128" s="233" t="s">
        <v>416</v>
      </c>
    </row>
    <row r="129" spans="2:3" x14ac:dyDescent="0.25">
      <c r="B129" s="233" t="s">
        <v>102</v>
      </c>
      <c r="C129" s="233" t="s">
        <v>417</v>
      </c>
    </row>
    <row r="130" spans="2:3" x14ac:dyDescent="0.25">
      <c r="B130" s="233" t="s">
        <v>102</v>
      </c>
      <c r="C130" s="233" t="s">
        <v>418</v>
      </c>
    </row>
    <row r="131" spans="2:3" x14ac:dyDescent="0.25">
      <c r="B131" s="233" t="s">
        <v>102</v>
      </c>
      <c r="C131" s="233" t="s">
        <v>419</v>
      </c>
    </row>
    <row r="132" spans="2:3" x14ac:dyDescent="0.25">
      <c r="B132" s="233" t="s">
        <v>102</v>
      </c>
      <c r="C132" s="233" t="s">
        <v>1177</v>
      </c>
    </row>
    <row r="133" spans="2:3" x14ac:dyDescent="0.25">
      <c r="B133" s="233" t="s">
        <v>102</v>
      </c>
      <c r="C133" s="233" t="s">
        <v>420</v>
      </c>
    </row>
    <row r="134" spans="2:3" x14ac:dyDescent="0.25">
      <c r="B134" s="233" t="s">
        <v>102</v>
      </c>
      <c r="C134" s="233" t="s">
        <v>1178</v>
      </c>
    </row>
    <row r="135" spans="2:3" x14ac:dyDescent="0.25">
      <c r="B135" s="233" t="s">
        <v>102</v>
      </c>
      <c r="C135" s="233" t="s">
        <v>421</v>
      </c>
    </row>
    <row r="136" spans="2:3" x14ac:dyDescent="0.25">
      <c r="B136" s="233" t="s">
        <v>102</v>
      </c>
      <c r="C136" s="233" t="s">
        <v>422</v>
      </c>
    </row>
    <row r="137" spans="2:3" x14ac:dyDescent="0.25">
      <c r="B137" s="233" t="s">
        <v>102</v>
      </c>
      <c r="C137" s="233" t="s">
        <v>423</v>
      </c>
    </row>
    <row r="138" spans="2:3" x14ac:dyDescent="0.25">
      <c r="B138" s="233" t="s">
        <v>102</v>
      </c>
      <c r="C138" s="233" t="s">
        <v>424</v>
      </c>
    </row>
    <row r="139" spans="2:3" x14ac:dyDescent="0.25">
      <c r="B139" s="233" t="s">
        <v>102</v>
      </c>
      <c r="C139" s="233" t="s">
        <v>425</v>
      </c>
    </row>
    <row r="140" spans="2:3" x14ac:dyDescent="0.25">
      <c r="B140" s="233" t="s">
        <v>102</v>
      </c>
      <c r="C140" s="233" t="s">
        <v>1179</v>
      </c>
    </row>
    <row r="141" spans="2:3" x14ac:dyDescent="0.25">
      <c r="B141" s="233" t="s">
        <v>102</v>
      </c>
      <c r="C141" s="233" t="s">
        <v>426</v>
      </c>
    </row>
    <row r="142" spans="2:3" x14ac:dyDescent="0.25">
      <c r="B142" s="233" t="s">
        <v>102</v>
      </c>
      <c r="C142" s="233" t="s">
        <v>427</v>
      </c>
    </row>
    <row r="143" spans="2:3" x14ac:dyDescent="0.25">
      <c r="B143" s="233" t="s">
        <v>102</v>
      </c>
      <c r="C143" s="233" t="s">
        <v>428</v>
      </c>
    </row>
    <row r="144" spans="2:3" x14ac:dyDescent="0.25">
      <c r="B144" s="233" t="s">
        <v>102</v>
      </c>
      <c r="C144" s="233" t="s">
        <v>429</v>
      </c>
    </row>
    <row r="145" spans="2:3" x14ac:dyDescent="0.25">
      <c r="B145" s="233" t="s">
        <v>102</v>
      </c>
      <c r="C145" s="233" t="s">
        <v>430</v>
      </c>
    </row>
    <row r="146" spans="2:3" x14ac:dyDescent="0.25">
      <c r="B146" s="233" t="s">
        <v>102</v>
      </c>
      <c r="C146" s="233" t="s">
        <v>431</v>
      </c>
    </row>
    <row r="147" spans="2:3" x14ac:dyDescent="0.25">
      <c r="B147" s="233" t="s">
        <v>102</v>
      </c>
      <c r="C147" s="233" t="s">
        <v>432</v>
      </c>
    </row>
    <row r="148" spans="2:3" x14ac:dyDescent="0.25">
      <c r="B148" s="233" t="s">
        <v>102</v>
      </c>
      <c r="C148" s="233" t="s">
        <v>433</v>
      </c>
    </row>
    <row r="149" spans="2:3" x14ac:dyDescent="0.25">
      <c r="B149" s="233" t="s">
        <v>102</v>
      </c>
      <c r="C149" s="233" t="s">
        <v>434</v>
      </c>
    </row>
    <row r="150" spans="2:3" x14ac:dyDescent="0.25">
      <c r="B150" s="233" t="s">
        <v>102</v>
      </c>
      <c r="C150" s="233" t="s">
        <v>435</v>
      </c>
    </row>
    <row r="151" spans="2:3" x14ac:dyDescent="0.25">
      <c r="B151" s="233" t="s">
        <v>102</v>
      </c>
      <c r="C151" s="233" t="s">
        <v>436</v>
      </c>
    </row>
    <row r="152" spans="2:3" x14ac:dyDescent="0.25">
      <c r="B152" s="233" t="s">
        <v>102</v>
      </c>
      <c r="C152" s="233" t="s">
        <v>437</v>
      </c>
    </row>
    <row r="153" spans="2:3" x14ac:dyDescent="0.25">
      <c r="B153" s="233" t="s">
        <v>102</v>
      </c>
      <c r="C153" s="233" t="s">
        <v>438</v>
      </c>
    </row>
    <row r="154" spans="2:3" x14ac:dyDescent="0.25">
      <c r="B154" s="233" t="s">
        <v>102</v>
      </c>
      <c r="C154" s="233" t="s">
        <v>873</v>
      </c>
    </row>
    <row r="155" spans="2:3" x14ac:dyDescent="0.25">
      <c r="B155" s="233" t="s">
        <v>102</v>
      </c>
      <c r="C155" s="233" t="s">
        <v>439</v>
      </c>
    </row>
    <row r="156" spans="2:3" x14ac:dyDescent="0.25">
      <c r="B156" s="233" t="s">
        <v>102</v>
      </c>
      <c r="C156" s="233" t="s">
        <v>440</v>
      </c>
    </row>
    <row r="157" spans="2:3" x14ac:dyDescent="0.25">
      <c r="B157" s="233" t="s">
        <v>102</v>
      </c>
      <c r="C157" s="233" t="s">
        <v>1180</v>
      </c>
    </row>
    <row r="158" spans="2:3" x14ac:dyDescent="0.25">
      <c r="B158" s="233" t="s">
        <v>102</v>
      </c>
      <c r="C158" s="233" t="s">
        <v>441</v>
      </c>
    </row>
    <row r="159" spans="2:3" x14ac:dyDescent="0.25">
      <c r="B159" s="233" t="s">
        <v>102</v>
      </c>
      <c r="C159" s="233" t="s">
        <v>442</v>
      </c>
    </row>
    <row r="160" spans="2:3" x14ac:dyDescent="0.25">
      <c r="B160" s="233" t="s">
        <v>102</v>
      </c>
      <c r="C160" s="233" t="s">
        <v>1181</v>
      </c>
    </row>
    <row r="161" spans="2:3" x14ac:dyDescent="0.25">
      <c r="B161" s="233" t="s">
        <v>102</v>
      </c>
      <c r="C161" s="233" t="s">
        <v>1182</v>
      </c>
    </row>
    <row r="162" spans="2:3" x14ac:dyDescent="0.25">
      <c r="B162" s="233" t="s">
        <v>102</v>
      </c>
      <c r="C162" s="233" t="s">
        <v>443</v>
      </c>
    </row>
    <row r="163" spans="2:3" x14ac:dyDescent="0.25">
      <c r="B163" s="233" t="s">
        <v>102</v>
      </c>
      <c r="C163" s="233" t="s">
        <v>444</v>
      </c>
    </row>
    <row r="164" spans="2:3" x14ac:dyDescent="0.25">
      <c r="B164" s="233" t="s">
        <v>102</v>
      </c>
      <c r="C164" s="233" t="s">
        <v>445</v>
      </c>
    </row>
    <row r="165" spans="2:3" x14ac:dyDescent="0.25">
      <c r="B165" s="233" t="s">
        <v>102</v>
      </c>
      <c r="C165" s="233" t="s">
        <v>446</v>
      </c>
    </row>
    <row r="166" spans="2:3" x14ac:dyDescent="0.25">
      <c r="B166" s="233" t="s">
        <v>102</v>
      </c>
      <c r="C166" s="233" t="s">
        <v>447</v>
      </c>
    </row>
    <row r="167" spans="2:3" x14ac:dyDescent="0.25">
      <c r="B167" s="233" t="s">
        <v>102</v>
      </c>
      <c r="C167" s="233" t="s">
        <v>1183</v>
      </c>
    </row>
    <row r="168" spans="2:3" x14ac:dyDescent="0.25">
      <c r="B168" s="233" t="s">
        <v>102</v>
      </c>
      <c r="C168" s="233" t="s">
        <v>448</v>
      </c>
    </row>
    <row r="169" spans="2:3" x14ac:dyDescent="0.25">
      <c r="B169" s="233" t="s">
        <v>102</v>
      </c>
      <c r="C169" s="233" t="s">
        <v>449</v>
      </c>
    </row>
    <row r="170" spans="2:3" x14ac:dyDescent="0.25">
      <c r="B170" s="233" t="s">
        <v>102</v>
      </c>
      <c r="C170" s="233" t="s">
        <v>450</v>
      </c>
    </row>
    <row r="171" spans="2:3" x14ac:dyDescent="0.25">
      <c r="B171" s="233" t="s">
        <v>102</v>
      </c>
      <c r="C171" s="233" t="s">
        <v>451</v>
      </c>
    </row>
    <row r="172" spans="2:3" x14ac:dyDescent="0.25">
      <c r="B172" s="233" t="s">
        <v>102</v>
      </c>
      <c r="C172" s="233" t="s">
        <v>1184</v>
      </c>
    </row>
    <row r="173" spans="2:3" x14ac:dyDescent="0.25">
      <c r="B173" s="233" t="s">
        <v>102</v>
      </c>
      <c r="C173" s="233" t="s">
        <v>706</v>
      </c>
    </row>
    <row r="174" spans="2:3" x14ac:dyDescent="0.25">
      <c r="B174" s="233" t="s">
        <v>102</v>
      </c>
      <c r="C174" s="233" t="s">
        <v>452</v>
      </c>
    </row>
    <row r="175" spans="2:3" x14ac:dyDescent="0.25">
      <c r="B175" s="233" t="s">
        <v>102</v>
      </c>
      <c r="C175" s="233" t="s">
        <v>453</v>
      </c>
    </row>
    <row r="176" spans="2:3" x14ac:dyDescent="0.25">
      <c r="B176" s="233" t="s">
        <v>102</v>
      </c>
      <c r="C176" s="233" t="s">
        <v>1185</v>
      </c>
    </row>
    <row r="177" spans="2:3" x14ac:dyDescent="0.25">
      <c r="B177" s="233" t="s">
        <v>102</v>
      </c>
      <c r="C177" s="233" t="s">
        <v>454</v>
      </c>
    </row>
    <row r="178" spans="2:3" x14ac:dyDescent="0.25">
      <c r="B178" s="233" t="s">
        <v>102</v>
      </c>
      <c r="C178" s="233" t="s">
        <v>455</v>
      </c>
    </row>
    <row r="179" spans="2:3" x14ac:dyDescent="0.25">
      <c r="B179" s="233" t="s">
        <v>102</v>
      </c>
      <c r="C179" s="233" t="s">
        <v>1186</v>
      </c>
    </row>
    <row r="180" spans="2:3" x14ac:dyDescent="0.25">
      <c r="B180" s="233" t="s">
        <v>102</v>
      </c>
      <c r="C180" s="233" t="s">
        <v>1187</v>
      </c>
    </row>
    <row r="181" spans="2:3" x14ac:dyDescent="0.25">
      <c r="B181" s="233" t="s">
        <v>102</v>
      </c>
      <c r="C181" s="233" t="s">
        <v>456</v>
      </c>
    </row>
    <row r="182" spans="2:3" x14ac:dyDescent="0.25">
      <c r="B182" s="233" t="s">
        <v>102</v>
      </c>
      <c r="C182" s="233" t="s">
        <v>457</v>
      </c>
    </row>
    <row r="183" spans="2:3" x14ac:dyDescent="0.25">
      <c r="B183" s="233" t="s">
        <v>102</v>
      </c>
      <c r="C183" s="233" t="s">
        <v>458</v>
      </c>
    </row>
    <row r="184" spans="2:3" x14ac:dyDescent="0.25">
      <c r="B184" s="233" t="s">
        <v>102</v>
      </c>
      <c r="C184" s="233" t="s">
        <v>459</v>
      </c>
    </row>
    <row r="185" spans="2:3" x14ac:dyDescent="0.25">
      <c r="B185" s="233" t="s">
        <v>102</v>
      </c>
      <c r="C185" s="233" t="s">
        <v>460</v>
      </c>
    </row>
    <row r="186" spans="2:3" x14ac:dyDescent="0.25">
      <c r="B186" s="233" t="s">
        <v>102</v>
      </c>
      <c r="C186" s="233" t="s">
        <v>461</v>
      </c>
    </row>
    <row r="187" spans="2:3" x14ac:dyDescent="0.25">
      <c r="B187" s="233" t="s">
        <v>102</v>
      </c>
      <c r="C187" s="233" t="s">
        <v>1188</v>
      </c>
    </row>
    <row r="188" spans="2:3" x14ac:dyDescent="0.25">
      <c r="B188" s="233" t="s">
        <v>102</v>
      </c>
      <c r="C188" s="233" t="s">
        <v>462</v>
      </c>
    </row>
    <row r="189" spans="2:3" x14ac:dyDescent="0.25">
      <c r="B189" s="233" t="s">
        <v>102</v>
      </c>
      <c r="C189" s="233" t="s">
        <v>463</v>
      </c>
    </row>
    <row r="190" spans="2:3" x14ac:dyDescent="0.25">
      <c r="B190" s="233" t="s">
        <v>103</v>
      </c>
      <c r="C190" s="233" t="s">
        <v>1189</v>
      </c>
    </row>
    <row r="191" spans="2:3" x14ac:dyDescent="0.25">
      <c r="B191" s="233" t="s">
        <v>103</v>
      </c>
      <c r="C191" s="233" t="s">
        <v>1190</v>
      </c>
    </row>
    <row r="192" spans="2:3" x14ac:dyDescent="0.25">
      <c r="B192" s="233" t="s">
        <v>103</v>
      </c>
      <c r="C192" s="233" t="s">
        <v>1191</v>
      </c>
    </row>
    <row r="193" spans="2:3" x14ac:dyDescent="0.25">
      <c r="B193" s="233" t="s">
        <v>103</v>
      </c>
      <c r="C193" s="233" t="s">
        <v>1192</v>
      </c>
    </row>
    <row r="194" spans="2:3" x14ac:dyDescent="0.25">
      <c r="B194" s="233" t="s">
        <v>103</v>
      </c>
      <c r="C194" s="233" t="s">
        <v>1193</v>
      </c>
    </row>
    <row r="195" spans="2:3" x14ac:dyDescent="0.25">
      <c r="B195" s="233" t="s">
        <v>103</v>
      </c>
      <c r="C195" s="233" t="s">
        <v>1194</v>
      </c>
    </row>
    <row r="196" spans="2:3" x14ac:dyDescent="0.25">
      <c r="B196" s="233" t="s">
        <v>103</v>
      </c>
      <c r="C196" s="233" t="s">
        <v>1195</v>
      </c>
    </row>
    <row r="197" spans="2:3" x14ac:dyDescent="0.25">
      <c r="B197" s="233" t="s">
        <v>103</v>
      </c>
      <c r="C197" s="233" t="s">
        <v>1196</v>
      </c>
    </row>
    <row r="198" spans="2:3" x14ac:dyDescent="0.25">
      <c r="B198" s="233" t="s">
        <v>103</v>
      </c>
      <c r="C198" s="233" t="s">
        <v>1197</v>
      </c>
    </row>
    <row r="199" spans="2:3" x14ac:dyDescent="0.25">
      <c r="B199" s="233" t="s">
        <v>103</v>
      </c>
      <c r="C199" s="233" t="s">
        <v>464</v>
      </c>
    </row>
    <row r="200" spans="2:3" x14ac:dyDescent="0.25">
      <c r="B200" s="233" t="s">
        <v>103</v>
      </c>
      <c r="C200" s="233" t="s">
        <v>465</v>
      </c>
    </row>
    <row r="201" spans="2:3" x14ac:dyDescent="0.25">
      <c r="B201" s="233" t="s">
        <v>103</v>
      </c>
      <c r="C201" s="233" t="s">
        <v>466</v>
      </c>
    </row>
    <row r="202" spans="2:3" x14ac:dyDescent="0.25">
      <c r="B202" s="233" t="s">
        <v>103</v>
      </c>
      <c r="C202" s="233" t="s">
        <v>467</v>
      </c>
    </row>
    <row r="203" spans="2:3" x14ac:dyDescent="0.25">
      <c r="B203" s="233" t="s">
        <v>103</v>
      </c>
      <c r="C203" s="233" t="s">
        <v>468</v>
      </c>
    </row>
    <row r="204" spans="2:3" x14ac:dyDescent="0.25">
      <c r="B204" s="233" t="s">
        <v>103</v>
      </c>
      <c r="C204" s="233" t="s">
        <v>469</v>
      </c>
    </row>
    <row r="205" spans="2:3" x14ac:dyDescent="0.25">
      <c r="B205" s="233" t="s">
        <v>103</v>
      </c>
      <c r="C205" s="233" t="s">
        <v>470</v>
      </c>
    </row>
    <row r="206" spans="2:3" x14ac:dyDescent="0.25">
      <c r="B206" s="233" t="s">
        <v>103</v>
      </c>
      <c r="C206" s="233" t="s">
        <v>471</v>
      </c>
    </row>
    <row r="207" spans="2:3" x14ac:dyDescent="0.25">
      <c r="B207" s="233" t="s">
        <v>103</v>
      </c>
      <c r="C207" s="233" t="s">
        <v>472</v>
      </c>
    </row>
    <row r="208" spans="2:3" x14ac:dyDescent="0.25">
      <c r="B208" s="233" t="s">
        <v>103</v>
      </c>
      <c r="C208" s="233" t="s">
        <v>473</v>
      </c>
    </row>
    <row r="209" spans="2:3" x14ac:dyDescent="0.25">
      <c r="B209" s="233" t="s">
        <v>103</v>
      </c>
      <c r="C209" s="233" t="s">
        <v>474</v>
      </c>
    </row>
    <row r="210" spans="2:3" x14ac:dyDescent="0.25">
      <c r="B210" s="233" t="s">
        <v>103</v>
      </c>
      <c r="C210" s="233" t="s">
        <v>475</v>
      </c>
    </row>
    <row r="211" spans="2:3" x14ac:dyDescent="0.25">
      <c r="B211" s="233" t="s">
        <v>103</v>
      </c>
      <c r="C211" s="233" t="s">
        <v>476</v>
      </c>
    </row>
    <row r="212" spans="2:3" x14ac:dyDescent="0.25">
      <c r="B212" s="233" t="s">
        <v>103</v>
      </c>
      <c r="C212" s="233" t="s">
        <v>477</v>
      </c>
    </row>
    <row r="213" spans="2:3" x14ac:dyDescent="0.25">
      <c r="B213" s="233" t="s">
        <v>103</v>
      </c>
      <c r="C213" s="233" t="s">
        <v>1198</v>
      </c>
    </row>
    <row r="214" spans="2:3" x14ac:dyDescent="0.25">
      <c r="B214" s="233" t="s">
        <v>103</v>
      </c>
      <c r="C214" s="233" t="s">
        <v>478</v>
      </c>
    </row>
    <row r="215" spans="2:3" x14ac:dyDescent="0.25">
      <c r="B215" s="233" t="s">
        <v>103</v>
      </c>
      <c r="C215" s="233" t="s">
        <v>479</v>
      </c>
    </row>
    <row r="216" spans="2:3" x14ac:dyDescent="0.25">
      <c r="B216" s="233" t="s">
        <v>103</v>
      </c>
      <c r="C216" s="233" t="s">
        <v>480</v>
      </c>
    </row>
    <row r="217" spans="2:3" x14ac:dyDescent="0.25">
      <c r="B217" s="233" t="s">
        <v>103</v>
      </c>
      <c r="C217" s="233" t="s">
        <v>481</v>
      </c>
    </row>
    <row r="218" spans="2:3" x14ac:dyDescent="0.25">
      <c r="B218" s="233" t="s">
        <v>103</v>
      </c>
      <c r="C218" s="233" t="s">
        <v>482</v>
      </c>
    </row>
    <row r="219" spans="2:3" x14ac:dyDescent="0.25">
      <c r="B219" s="233" t="s">
        <v>103</v>
      </c>
      <c r="C219" s="233" t="s">
        <v>1199</v>
      </c>
    </row>
    <row r="220" spans="2:3" x14ac:dyDescent="0.25">
      <c r="B220" s="233" t="s">
        <v>103</v>
      </c>
      <c r="C220" s="233" t="s">
        <v>483</v>
      </c>
    </row>
    <row r="221" spans="2:3" x14ac:dyDescent="0.25">
      <c r="B221" s="233" t="s">
        <v>103</v>
      </c>
      <c r="C221" s="233" t="s">
        <v>484</v>
      </c>
    </row>
    <row r="222" spans="2:3" x14ac:dyDescent="0.25">
      <c r="B222" s="233" t="s">
        <v>103</v>
      </c>
      <c r="C222" s="233" t="s">
        <v>485</v>
      </c>
    </row>
    <row r="223" spans="2:3" x14ac:dyDescent="0.25">
      <c r="B223" s="233" t="s">
        <v>103</v>
      </c>
      <c r="C223" s="233" t="s">
        <v>486</v>
      </c>
    </row>
    <row r="224" spans="2:3" x14ac:dyDescent="0.25">
      <c r="B224" s="233" t="s">
        <v>103</v>
      </c>
      <c r="C224" s="233" t="s">
        <v>1200</v>
      </c>
    </row>
    <row r="225" spans="2:3" x14ac:dyDescent="0.25">
      <c r="B225" s="233" t="s">
        <v>103</v>
      </c>
      <c r="C225" s="233" t="s">
        <v>487</v>
      </c>
    </row>
    <row r="226" spans="2:3" x14ac:dyDescent="0.25">
      <c r="B226" s="233" t="s">
        <v>103</v>
      </c>
      <c r="C226" s="233" t="s">
        <v>488</v>
      </c>
    </row>
    <row r="227" spans="2:3" x14ac:dyDescent="0.25">
      <c r="B227" s="233" t="s">
        <v>103</v>
      </c>
      <c r="C227" s="233" t="s">
        <v>489</v>
      </c>
    </row>
    <row r="228" spans="2:3" x14ac:dyDescent="0.25">
      <c r="B228" s="233" t="s">
        <v>103</v>
      </c>
      <c r="C228" s="233" t="s">
        <v>490</v>
      </c>
    </row>
    <row r="229" spans="2:3" x14ac:dyDescent="0.25">
      <c r="B229" s="233" t="s">
        <v>103</v>
      </c>
      <c r="C229" s="233" t="s">
        <v>491</v>
      </c>
    </row>
    <row r="230" spans="2:3" x14ac:dyDescent="0.25">
      <c r="B230" s="233" t="s">
        <v>104</v>
      </c>
      <c r="C230" s="233" t="s">
        <v>1201</v>
      </c>
    </row>
    <row r="231" spans="2:3" x14ac:dyDescent="0.25">
      <c r="B231" s="233" t="s">
        <v>104</v>
      </c>
      <c r="C231" s="233" t="s">
        <v>1202</v>
      </c>
    </row>
    <row r="232" spans="2:3" x14ac:dyDescent="0.25">
      <c r="B232" s="233" t="s">
        <v>104</v>
      </c>
      <c r="C232" s="233" t="s">
        <v>1203</v>
      </c>
    </row>
    <row r="233" spans="2:3" x14ac:dyDescent="0.25">
      <c r="B233" s="233" t="s">
        <v>104</v>
      </c>
      <c r="C233" s="233" t="s">
        <v>1204</v>
      </c>
    </row>
    <row r="234" spans="2:3" x14ac:dyDescent="0.25">
      <c r="B234" s="233" t="s">
        <v>104</v>
      </c>
      <c r="C234" s="233" t="s">
        <v>1205</v>
      </c>
    </row>
    <row r="235" spans="2:3" x14ac:dyDescent="0.25">
      <c r="B235" s="233" t="s">
        <v>104</v>
      </c>
      <c r="C235" s="233" t="s">
        <v>1206</v>
      </c>
    </row>
    <row r="236" spans="2:3" x14ac:dyDescent="0.25">
      <c r="B236" s="233" t="s">
        <v>104</v>
      </c>
      <c r="C236" s="233" t="s">
        <v>1207</v>
      </c>
    </row>
    <row r="237" spans="2:3" x14ac:dyDescent="0.25">
      <c r="B237" s="233" t="s">
        <v>104</v>
      </c>
      <c r="C237" s="233" t="s">
        <v>1208</v>
      </c>
    </row>
    <row r="238" spans="2:3" x14ac:dyDescent="0.25">
      <c r="B238" s="233" t="s">
        <v>104</v>
      </c>
      <c r="C238" s="233" t="s">
        <v>1209</v>
      </c>
    </row>
    <row r="239" spans="2:3" x14ac:dyDescent="0.25">
      <c r="B239" s="233" t="s">
        <v>104</v>
      </c>
      <c r="C239" s="233" t="s">
        <v>1210</v>
      </c>
    </row>
    <row r="240" spans="2:3" x14ac:dyDescent="0.25">
      <c r="B240" s="233" t="s">
        <v>104</v>
      </c>
      <c r="C240" s="233" t="s">
        <v>1211</v>
      </c>
    </row>
    <row r="241" spans="2:3" x14ac:dyDescent="0.25">
      <c r="B241" s="233" t="s">
        <v>104</v>
      </c>
      <c r="C241" s="233" t="s">
        <v>1212</v>
      </c>
    </row>
    <row r="242" spans="2:3" x14ac:dyDescent="0.25">
      <c r="B242" s="233" t="s">
        <v>104</v>
      </c>
      <c r="C242" s="233" t="s">
        <v>1213</v>
      </c>
    </row>
    <row r="243" spans="2:3" x14ac:dyDescent="0.25">
      <c r="B243" s="233" t="s">
        <v>104</v>
      </c>
      <c r="C243" s="233" t="s">
        <v>1214</v>
      </c>
    </row>
    <row r="244" spans="2:3" x14ac:dyDescent="0.25">
      <c r="B244" s="233" t="s">
        <v>104</v>
      </c>
      <c r="C244" s="233" t="s">
        <v>493</v>
      </c>
    </row>
    <row r="245" spans="2:3" x14ac:dyDescent="0.25">
      <c r="B245" s="233" t="s">
        <v>104</v>
      </c>
      <c r="C245" s="233" t="s">
        <v>494</v>
      </c>
    </row>
    <row r="246" spans="2:3" x14ac:dyDescent="0.25">
      <c r="B246" s="233" t="s">
        <v>104</v>
      </c>
      <c r="C246" s="233" t="s">
        <v>495</v>
      </c>
    </row>
    <row r="247" spans="2:3" x14ac:dyDescent="0.25">
      <c r="B247" s="233" t="s">
        <v>104</v>
      </c>
      <c r="C247" s="233" t="s">
        <v>1215</v>
      </c>
    </row>
    <row r="248" spans="2:3" x14ac:dyDescent="0.25">
      <c r="B248" s="233" t="s">
        <v>104</v>
      </c>
      <c r="C248" s="233" t="s">
        <v>1216</v>
      </c>
    </row>
    <row r="249" spans="2:3" x14ac:dyDescent="0.25">
      <c r="B249" s="233" t="s">
        <v>104</v>
      </c>
      <c r="C249" s="233" t="s">
        <v>496</v>
      </c>
    </row>
    <row r="250" spans="2:3" x14ac:dyDescent="0.25">
      <c r="B250" s="233" t="s">
        <v>104</v>
      </c>
      <c r="C250" s="233" t="s">
        <v>497</v>
      </c>
    </row>
    <row r="251" spans="2:3" x14ac:dyDescent="0.25">
      <c r="B251" s="233" t="s">
        <v>104</v>
      </c>
      <c r="C251" s="233" t="s">
        <v>498</v>
      </c>
    </row>
    <row r="252" spans="2:3" x14ac:dyDescent="0.25">
      <c r="B252" s="233" t="s">
        <v>104</v>
      </c>
      <c r="C252" s="233" t="s">
        <v>499</v>
      </c>
    </row>
    <row r="253" spans="2:3" x14ac:dyDescent="0.25">
      <c r="B253" s="233" t="s">
        <v>104</v>
      </c>
      <c r="C253" s="233" t="s">
        <v>500</v>
      </c>
    </row>
    <row r="254" spans="2:3" x14ac:dyDescent="0.25">
      <c r="B254" s="233" t="s">
        <v>104</v>
      </c>
      <c r="C254" s="233" t="s">
        <v>501</v>
      </c>
    </row>
    <row r="255" spans="2:3" x14ac:dyDescent="0.25">
      <c r="B255" s="233" t="s">
        <v>104</v>
      </c>
      <c r="C255" s="233" t="s">
        <v>502</v>
      </c>
    </row>
    <row r="256" spans="2:3" x14ac:dyDescent="0.25">
      <c r="B256" s="233" t="s">
        <v>104</v>
      </c>
      <c r="C256" s="233" t="s">
        <v>503</v>
      </c>
    </row>
    <row r="257" spans="1:4" x14ac:dyDescent="0.25">
      <c r="B257" s="233" t="s">
        <v>104</v>
      </c>
      <c r="C257" s="233" t="s">
        <v>504</v>
      </c>
    </row>
    <row r="258" spans="1:4" x14ac:dyDescent="0.25">
      <c r="B258" s="233" t="s">
        <v>104</v>
      </c>
      <c r="C258" s="233" t="s">
        <v>505</v>
      </c>
    </row>
    <row r="259" spans="1:4" x14ac:dyDescent="0.25">
      <c r="B259" s="233" t="s">
        <v>104</v>
      </c>
      <c r="C259" s="233" t="s">
        <v>506</v>
      </c>
    </row>
    <row r="260" spans="1:4" x14ac:dyDescent="0.25">
      <c r="B260" s="233" t="s">
        <v>104</v>
      </c>
      <c r="C260" s="233" t="s">
        <v>507</v>
      </c>
    </row>
    <row r="261" spans="1:4" x14ac:dyDescent="0.25">
      <c r="B261" s="233" t="s">
        <v>104</v>
      </c>
      <c r="C261" s="233" t="s">
        <v>508</v>
      </c>
    </row>
    <row r="262" spans="1:4" x14ac:dyDescent="0.25">
      <c r="B262" s="233" t="s">
        <v>104</v>
      </c>
      <c r="C262" s="233" t="s">
        <v>509</v>
      </c>
    </row>
    <row r="263" spans="1:4" x14ac:dyDescent="0.25">
      <c r="B263" s="233" t="s">
        <v>105</v>
      </c>
      <c r="C263" s="234" t="s">
        <v>2115</v>
      </c>
      <c r="D263" s="234" t="s">
        <v>2116</v>
      </c>
    </row>
    <row r="264" spans="1:4" s="234" customFormat="1" x14ac:dyDescent="0.25">
      <c r="A264" s="235"/>
      <c r="B264" s="233" t="s">
        <v>105</v>
      </c>
      <c r="C264" s="234" t="s">
        <v>2117</v>
      </c>
      <c r="D264" s="234" t="s">
        <v>2118</v>
      </c>
    </row>
    <row r="265" spans="1:4" s="234" customFormat="1" x14ac:dyDescent="0.25">
      <c r="A265" s="235"/>
      <c r="B265" s="233" t="s">
        <v>105</v>
      </c>
      <c r="C265" s="234" t="s">
        <v>2119</v>
      </c>
      <c r="D265" s="234" t="s">
        <v>2120</v>
      </c>
    </row>
    <row r="266" spans="1:4" s="234" customFormat="1" x14ac:dyDescent="0.25">
      <c r="A266" s="235"/>
      <c r="B266" s="233" t="s">
        <v>105</v>
      </c>
      <c r="C266" s="234" t="s">
        <v>2121</v>
      </c>
      <c r="D266" s="234" t="s">
        <v>2122</v>
      </c>
    </row>
    <row r="267" spans="1:4" s="234" customFormat="1" x14ac:dyDescent="0.25">
      <c r="A267" s="235"/>
      <c r="B267" s="233" t="s">
        <v>105</v>
      </c>
      <c r="C267" s="234" t="s">
        <v>2123</v>
      </c>
      <c r="D267" s="234" t="s">
        <v>2124</v>
      </c>
    </row>
    <row r="268" spans="1:4" x14ac:dyDescent="0.25">
      <c r="B268" s="233" t="s">
        <v>105</v>
      </c>
      <c r="C268" s="233" t="s">
        <v>1217</v>
      </c>
    </row>
    <row r="269" spans="1:4" x14ac:dyDescent="0.25">
      <c r="B269" s="233" t="s">
        <v>105</v>
      </c>
      <c r="C269" s="233" t="s">
        <v>1218</v>
      </c>
    </row>
    <row r="270" spans="1:4" x14ac:dyDescent="0.25">
      <c r="B270" s="233" t="s">
        <v>105</v>
      </c>
      <c r="C270" s="233" t="s">
        <v>1219</v>
      </c>
    </row>
    <row r="271" spans="1:4" x14ac:dyDescent="0.25">
      <c r="B271" s="233" t="s">
        <v>105</v>
      </c>
      <c r="C271" s="233" t="s">
        <v>1220</v>
      </c>
    </row>
    <row r="272" spans="1:4" x14ac:dyDescent="0.25">
      <c r="B272" s="233" t="s">
        <v>105</v>
      </c>
      <c r="C272" s="233" t="s">
        <v>1221</v>
      </c>
    </row>
    <row r="273" spans="2:3" x14ac:dyDescent="0.25">
      <c r="B273" s="233" t="s">
        <v>105</v>
      </c>
      <c r="C273" s="233" t="s">
        <v>1222</v>
      </c>
    </row>
    <row r="274" spans="2:3" x14ac:dyDescent="0.25">
      <c r="B274" s="233" t="s">
        <v>105</v>
      </c>
      <c r="C274" s="233" t="s">
        <v>1223</v>
      </c>
    </row>
    <row r="275" spans="2:3" x14ac:dyDescent="0.25">
      <c r="B275" s="233" t="s">
        <v>105</v>
      </c>
      <c r="C275" s="233" t="s">
        <v>1224</v>
      </c>
    </row>
    <row r="276" spans="2:3" x14ac:dyDescent="0.25">
      <c r="B276" s="233" t="s">
        <v>105</v>
      </c>
      <c r="C276" s="233" t="s">
        <v>1225</v>
      </c>
    </row>
    <row r="277" spans="2:3" x14ac:dyDescent="0.25">
      <c r="B277" s="233" t="s">
        <v>105</v>
      </c>
      <c r="C277" s="233" t="s">
        <v>1226</v>
      </c>
    </row>
    <row r="278" spans="2:3" x14ac:dyDescent="0.25">
      <c r="B278" s="233" t="s">
        <v>105</v>
      </c>
      <c r="C278" s="233" t="s">
        <v>1227</v>
      </c>
    </row>
    <row r="279" spans="2:3" x14ac:dyDescent="0.25">
      <c r="B279" s="233" t="s">
        <v>105</v>
      </c>
      <c r="C279" s="233" t="s">
        <v>1228</v>
      </c>
    </row>
    <row r="280" spans="2:3" x14ac:dyDescent="0.25">
      <c r="B280" s="233" t="s">
        <v>105</v>
      </c>
      <c r="C280" s="233" t="s">
        <v>1229</v>
      </c>
    </row>
    <row r="281" spans="2:3" x14ac:dyDescent="0.25">
      <c r="B281" s="233" t="s">
        <v>105</v>
      </c>
      <c r="C281" s="233" t="s">
        <v>510</v>
      </c>
    </row>
    <row r="282" spans="2:3" x14ac:dyDescent="0.25">
      <c r="B282" s="233" t="s">
        <v>105</v>
      </c>
      <c r="C282" s="233" t="s">
        <v>511</v>
      </c>
    </row>
    <row r="283" spans="2:3" x14ac:dyDescent="0.25">
      <c r="B283" s="233" t="s">
        <v>105</v>
      </c>
      <c r="C283" s="233" t="s">
        <v>1230</v>
      </c>
    </row>
    <row r="284" spans="2:3" x14ac:dyDescent="0.25">
      <c r="B284" s="233" t="s">
        <v>105</v>
      </c>
      <c r="C284" s="233" t="s">
        <v>512</v>
      </c>
    </row>
    <row r="285" spans="2:3" x14ac:dyDescent="0.25">
      <c r="B285" s="233" t="s">
        <v>105</v>
      </c>
      <c r="C285" s="233" t="s">
        <v>513</v>
      </c>
    </row>
    <row r="286" spans="2:3" x14ac:dyDescent="0.25">
      <c r="B286" s="233" t="s">
        <v>105</v>
      </c>
      <c r="C286" s="233" t="s">
        <v>514</v>
      </c>
    </row>
    <row r="287" spans="2:3" x14ac:dyDescent="0.25">
      <c r="B287" s="233" t="s">
        <v>105</v>
      </c>
      <c r="C287" s="233" t="s">
        <v>515</v>
      </c>
    </row>
    <row r="288" spans="2:3" x14ac:dyDescent="0.25">
      <c r="B288" s="233" t="s">
        <v>105</v>
      </c>
      <c r="C288" s="233" t="s">
        <v>1231</v>
      </c>
    </row>
    <row r="289" spans="2:3" x14ac:dyDescent="0.25">
      <c r="B289" s="233" t="s">
        <v>105</v>
      </c>
      <c r="C289" s="233" t="s">
        <v>516</v>
      </c>
    </row>
    <row r="290" spans="2:3" x14ac:dyDescent="0.25">
      <c r="B290" s="233" t="s">
        <v>105</v>
      </c>
      <c r="C290" s="233" t="s">
        <v>517</v>
      </c>
    </row>
    <row r="291" spans="2:3" x14ac:dyDescent="0.25">
      <c r="B291" s="233" t="s">
        <v>105</v>
      </c>
      <c r="C291" s="233" t="s">
        <v>518</v>
      </c>
    </row>
    <row r="292" spans="2:3" x14ac:dyDescent="0.25">
      <c r="B292" s="233" t="s">
        <v>105</v>
      </c>
      <c r="C292" s="233" t="s">
        <v>1232</v>
      </c>
    </row>
    <row r="293" spans="2:3" x14ac:dyDescent="0.25">
      <c r="B293" s="233" t="s">
        <v>105</v>
      </c>
      <c r="C293" s="233" t="s">
        <v>1233</v>
      </c>
    </row>
    <row r="294" spans="2:3" x14ac:dyDescent="0.25">
      <c r="B294" s="233" t="s">
        <v>105</v>
      </c>
      <c r="C294" s="233" t="s">
        <v>519</v>
      </c>
    </row>
    <row r="295" spans="2:3" x14ac:dyDescent="0.25">
      <c r="B295" s="233" t="s">
        <v>105</v>
      </c>
      <c r="C295" s="233" t="s">
        <v>520</v>
      </c>
    </row>
    <row r="296" spans="2:3" x14ac:dyDescent="0.25">
      <c r="B296" s="233" t="s">
        <v>105</v>
      </c>
      <c r="C296" s="233" t="s">
        <v>521</v>
      </c>
    </row>
    <row r="297" spans="2:3" x14ac:dyDescent="0.25">
      <c r="B297" s="233" t="s">
        <v>105</v>
      </c>
      <c r="C297" s="233" t="s">
        <v>522</v>
      </c>
    </row>
    <row r="298" spans="2:3" x14ac:dyDescent="0.25">
      <c r="B298" s="233" t="s">
        <v>105</v>
      </c>
      <c r="C298" s="233" t="s">
        <v>1234</v>
      </c>
    </row>
    <row r="299" spans="2:3" x14ac:dyDescent="0.25">
      <c r="B299" s="233" t="s">
        <v>105</v>
      </c>
      <c r="C299" s="233" t="s">
        <v>523</v>
      </c>
    </row>
    <row r="300" spans="2:3" x14ac:dyDescent="0.25">
      <c r="B300" s="233" t="s">
        <v>105</v>
      </c>
      <c r="C300" s="233" t="s">
        <v>524</v>
      </c>
    </row>
    <row r="301" spans="2:3" x14ac:dyDescent="0.25">
      <c r="B301" s="233" t="s">
        <v>105</v>
      </c>
      <c r="C301" s="233" t="s">
        <v>1235</v>
      </c>
    </row>
    <row r="302" spans="2:3" x14ac:dyDescent="0.25">
      <c r="B302" s="233" t="s">
        <v>106</v>
      </c>
      <c r="C302" s="233" t="s">
        <v>1236</v>
      </c>
    </row>
    <row r="303" spans="2:3" x14ac:dyDescent="0.25">
      <c r="B303" s="233" t="s">
        <v>106</v>
      </c>
      <c r="C303" s="233" t="s">
        <v>1237</v>
      </c>
    </row>
    <row r="304" spans="2:3" x14ac:dyDescent="0.25">
      <c r="B304" s="233" t="s">
        <v>106</v>
      </c>
      <c r="C304" s="233" t="s">
        <v>1238</v>
      </c>
    </row>
    <row r="305" spans="2:3" x14ac:dyDescent="0.25">
      <c r="B305" s="233" t="s">
        <v>106</v>
      </c>
      <c r="C305" s="233" t="s">
        <v>1239</v>
      </c>
    </row>
    <row r="306" spans="2:3" x14ac:dyDescent="0.25">
      <c r="B306" s="233" t="s">
        <v>106</v>
      </c>
      <c r="C306" s="233" t="s">
        <v>1240</v>
      </c>
    </row>
    <row r="307" spans="2:3" x14ac:dyDescent="0.25">
      <c r="B307" s="233" t="s">
        <v>106</v>
      </c>
      <c r="C307" s="233" t="s">
        <v>1241</v>
      </c>
    </row>
    <row r="308" spans="2:3" x14ac:dyDescent="0.25">
      <c r="B308" s="233" t="s">
        <v>106</v>
      </c>
      <c r="C308" s="233" t="s">
        <v>1242</v>
      </c>
    </row>
    <row r="309" spans="2:3" x14ac:dyDescent="0.25">
      <c r="B309" s="233" t="s">
        <v>106</v>
      </c>
      <c r="C309" s="233" t="s">
        <v>1243</v>
      </c>
    </row>
    <row r="310" spans="2:3" x14ac:dyDescent="0.25">
      <c r="B310" s="233" t="s">
        <v>106</v>
      </c>
      <c r="C310" s="233" t="s">
        <v>1244</v>
      </c>
    </row>
    <row r="311" spans="2:3" x14ac:dyDescent="0.25">
      <c r="B311" s="233" t="s">
        <v>106</v>
      </c>
      <c r="C311" s="233" t="s">
        <v>1245</v>
      </c>
    </row>
    <row r="312" spans="2:3" x14ac:dyDescent="0.25">
      <c r="B312" s="233" t="s">
        <v>106</v>
      </c>
      <c r="C312" s="233" t="s">
        <v>525</v>
      </c>
    </row>
    <row r="313" spans="2:3" x14ac:dyDescent="0.25">
      <c r="B313" s="233" t="s">
        <v>106</v>
      </c>
      <c r="C313" s="233" t="s">
        <v>1246</v>
      </c>
    </row>
    <row r="314" spans="2:3" x14ac:dyDescent="0.25">
      <c r="B314" s="233" t="s">
        <v>106</v>
      </c>
      <c r="C314" s="233" t="s">
        <v>1247</v>
      </c>
    </row>
    <row r="315" spans="2:3" x14ac:dyDescent="0.25">
      <c r="B315" s="233" t="s">
        <v>106</v>
      </c>
      <c r="C315" s="233" t="s">
        <v>526</v>
      </c>
    </row>
    <row r="316" spans="2:3" x14ac:dyDescent="0.25">
      <c r="B316" s="233" t="s">
        <v>106</v>
      </c>
      <c r="C316" s="233" t="s">
        <v>527</v>
      </c>
    </row>
    <row r="317" spans="2:3" x14ac:dyDescent="0.25">
      <c r="B317" s="233" t="s">
        <v>106</v>
      </c>
      <c r="C317" s="233" t="s">
        <v>528</v>
      </c>
    </row>
    <row r="318" spans="2:3" x14ac:dyDescent="0.25">
      <c r="B318" s="233" t="s">
        <v>106</v>
      </c>
      <c r="C318" s="233" t="s">
        <v>529</v>
      </c>
    </row>
    <row r="319" spans="2:3" x14ac:dyDescent="0.25">
      <c r="B319" s="233" t="s">
        <v>106</v>
      </c>
      <c r="C319" s="233" t="s">
        <v>530</v>
      </c>
    </row>
    <row r="320" spans="2:3" x14ac:dyDescent="0.25">
      <c r="B320" s="233" t="s">
        <v>106</v>
      </c>
      <c r="C320" s="233" t="s">
        <v>531</v>
      </c>
    </row>
    <row r="321" spans="2:3" x14ac:dyDescent="0.25">
      <c r="B321" s="233" t="s">
        <v>106</v>
      </c>
      <c r="C321" s="233" t="s">
        <v>532</v>
      </c>
    </row>
    <row r="322" spans="2:3" x14ac:dyDescent="0.25">
      <c r="B322" s="233" t="s">
        <v>106</v>
      </c>
      <c r="C322" s="233" t="s">
        <v>533</v>
      </c>
    </row>
    <row r="323" spans="2:3" x14ac:dyDescent="0.25">
      <c r="B323" s="233" t="s">
        <v>106</v>
      </c>
      <c r="C323" s="233" t="s">
        <v>534</v>
      </c>
    </row>
    <row r="324" spans="2:3" x14ac:dyDescent="0.25">
      <c r="B324" s="233" t="s">
        <v>106</v>
      </c>
      <c r="C324" s="233" t="s">
        <v>535</v>
      </c>
    </row>
    <row r="325" spans="2:3" x14ac:dyDescent="0.25">
      <c r="B325" s="233" t="s">
        <v>106</v>
      </c>
      <c r="C325" s="233" t="s">
        <v>536</v>
      </c>
    </row>
    <row r="326" spans="2:3" x14ac:dyDescent="0.25">
      <c r="B326" s="233" t="s">
        <v>106</v>
      </c>
      <c r="C326" s="233" t="s">
        <v>537</v>
      </c>
    </row>
    <row r="327" spans="2:3" x14ac:dyDescent="0.25">
      <c r="B327" s="233" t="s">
        <v>107</v>
      </c>
      <c r="C327" s="233" t="s">
        <v>1248</v>
      </c>
    </row>
    <row r="328" spans="2:3" x14ac:dyDescent="0.25">
      <c r="B328" s="233" t="s">
        <v>107</v>
      </c>
      <c r="C328" s="233" t="s">
        <v>1249</v>
      </c>
    </row>
    <row r="329" spans="2:3" x14ac:dyDescent="0.25">
      <c r="B329" s="233" t="s">
        <v>107</v>
      </c>
      <c r="C329" s="233" t="s">
        <v>1250</v>
      </c>
    </row>
    <row r="330" spans="2:3" x14ac:dyDescent="0.25">
      <c r="B330" s="233" t="s">
        <v>107</v>
      </c>
      <c r="C330" s="233" t="s">
        <v>1251</v>
      </c>
    </row>
    <row r="331" spans="2:3" x14ac:dyDescent="0.25">
      <c r="B331" s="233" t="s">
        <v>107</v>
      </c>
      <c r="C331" s="233" t="s">
        <v>1252</v>
      </c>
    </row>
    <row r="332" spans="2:3" x14ac:dyDescent="0.25">
      <c r="B332" s="233" t="s">
        <v>107</v>
      </c>
      <c r="C332" s="233" t="s">
        <v>1253</v>
      </c>
    </row>
    <row r="333" spans="2:3" x14ac:dyDescent="0.25">
      <c r="B333" s="233" t="s">
        <v>107</v>
      </c>
      <c r="C333" s="233" t="s">
        <v>1254</v>
      </c>
    </row>
    <row r="334" spans="2:3" x14ac:dyDescent="0.25">
      <c r="B334" s="233" t="s">
        <v>107</v>
      </c>
      <c r="C334" s="233" t="s">
        <v>1255</v>
      </c>
    </row>
    <row r="335" spans="2:3" x14ac:dyDescent="0.25">
      <c r="B335" s="233" t="s">
        <v>107</v>
      </c>
      <c r="C335" s="233" t="s">
        <v>1256</v>
      </c>
    </row>
    <row r="336" spans="2:3" x14ac:dyDescent="0.25">
      <c r="B336" s="233" t="s">
        <v>107</v>
      </c>
      <c r="C336" s="233" t="s">
        <v>1257</v>
      </c>
    </row>
    <row r="337" spans="2:3" x14ac:dyDescent="0.25">
      <c r="B337" s="233" t="s">
        <v>107</v>
      </c>
      <c r="C337" s="233" t="s">
        <v>1258</v>
      </c>
    </row>
    <row r="338" spans="2:3" x14ac:dyDescent="0.25">
      <c r="B338" s="233" t="s">
        <v>107</v>
      </c>
      <c r="C338" s="233" t="s">
        <v>1259</v>
      </c>
    </row>
    <row r="339" spans="2:3" x14ac:dyDescent="0.25">
      <c r="B339" s="233" t="s">
        <v>107</v>
      </c>
      <c r="C339" s="233" t="s">
        <v>1260</v>
      </c>
    </row>
    <row r="340" spans="2:3" x14ac:dyDescent="0.25">
      <c r="B340" s="233" t="s">
        <v>107</v>
      </c>
      <c r="C340" s="233" t="s">
        <v>538</v>
      </c>
    </row>
    <row r="341" spans="2:3" x14ac:dyDescent="0.25">
      <c r="B341" s="233" t="s">
        <v>107</v>
      </c>
      <c r="C341" s="233" t="s">
        <v>539</v>
      </c>
    </row>
    <row r="342" spans="2:3" x14ac:dyDescent="0.25">
      <c r="B342" s="233" t="s">
        <v>107</v>
      </c>
      <c r="C342" s="233" t="s">
        <v>540</v>
      </c>
    </row>
    <row r="343" spans="2:3" x14ac:dyDescent="0.25">
      <c r="B343" s="233" t="s">
        <v>107</v>
      </c>
      <c r="C343" s="233" t="s">
        <v>541</v>
      </c>
    </row>
    <row r="344" spans="2:3" x14ac:dyDescent="0.25">
      <c r="B344" s="233" t="s">
        <v>107</v>
      </c>
      <c r="C344" s="233" t="s">
        <v>542</v>
      </c>
    </row>
    <row r="345" spans="2:3" x14ac:dyDescent="0.25">
      <c r="B345" s="233" t="s">
        <v>107</v>
      </c>
      <c r="C345" s="233" t="s">
        <v>543</v>
      </c>
    </row>
    <row r="346" spans="2:3" x14ac:dyDescent="0.25">
      <c r="B346" s="233" t="s">
        <v>107</v>
      </c>
      <c r="C346" s="233" t="s">
        <v>544</v>
      </c>
    </row>
    <row r="347" spans="2:3" x14ac:dyDescent="0.25">
      <c r="B347" s="233" t="s">
        <v>107</v>
      </c>
      <c r="C347" s="233" t="s">
        <v>545</v>
      </c>
    </row>
    <row r="348" spans="2:3" x14ac:dyDescent="0.25">
      <c r="B348" s="233" t="s">
        <v>107</v>
      </c>
      <c r="C348" s="233" t="s">
        <v>546</v>
      </c>
    </row>
    <row r="349" spans="2:3" x14ac:dyDescent="0.25">
      <c r="B349" s="233" t="s">
        <v>107</v>
      </c>
      <c r="C349" s="233" t="s">
        <v>547</v>
      </c>
    </row>
    <row r="350" spans="2:3" x14ac:dyDescent="0.25">
      <c r="B350" s="233" t="s">
        <v>107</v>
      </c>
      <c r="C350" s="233" t="s">
        <v>548</v>
      </c>
    </row>
    <row r="351" spans="2:3" x14ac:dyDescent="0.25">
      <c r="B351" s="233" t="s">
        <v>107</v>
      </c>
      <c r="C351" s="233" t="s">
        <v>549</v>
      </c>
    </row>
    <row r="352" spans="2:3" x14ac:dyDescent="0.25">
      <c r="B352" s="233" t="s">
        <v>107</v>
      </c>
      <c r="C352" s="233" t="s">
        <v>550</v>
      </c>
    </row>
    <row r="353" spans="2:3" x14ac:dyDescent="0.25">
      <c r="B353" s="233" t="s">
        <v>107</v>
      </c>
      <c r="C353" s="233" t="s">
        <v>551</v>
      </c>
    </row>
    <row r="354" spans="2:3" x14ac:dyDescent="0.25">
      <c r="B354" s="233" t="s">
        <v>107</v>
      </c>
      <c r="C354" s="233" t="s">
        <v>1261</v>
      </c>
    </row>
    <row r="355" spans="2:3" x14ac:dyDescent="0.25">
      <c r="B355" s="233" t="s">
        <v>107</v>
      </c>
      <c r="C355" s="233" t="s">
        <v>552</v>
      </c>
    </row>
    <row r="356" spans="2:3" x14ac:dyDescent="0.25">
      <c r="B356" s="233" t="s">
        <v>107</v>
      </c>
      <c r="C356" s="233" t="s">
        <v>553</v>
      </c>
    </row>
    <row r="357" spans="2:3" x14ac:dyDescent="0.25">
      <c r="B357" s="233" t="s">
        <v>107</v>
      </c>
      <c r="C357" s="233" t="s">
        <v>554</v>
      </c>
    </row>
    <row r="358" spans="2:3" x14ac:dyDescent="0.25">
      <c r="B358" s="233" t="s">
        <v>107</v>
      </c>
      <c r="C358" s="233" t="s">
        <v>555</v>
      </c>
    </row>
    <row r="359" spans="2:3" x14ac:dyDescent="0.25">
      <c r="B359" s="233" t="s">
        <v>107</v>
      </c>
      <c r="C359" s="233" t="s">
        <v>1262</v>
      </c>
    </row>
    <row r="360" spans="2:3" x14ac:dyDescent="0.25">
      <c r="B360" s="233" t="s">
        <v>107</v>
      </c>
      <c r="C360" s="233" t="s">
        <v>1263</v>
      </c>
    </row>
    <row r="361" spans="2:3" x14ac:dyDescent="0.25">
      <c r="B361" s="233" t="s">
        <v>107</v>
      </c>
      <c r="C361" s="233" t="s">
        <v>556</v>
      </c>
    </row>
    <row r="362" spans="2:3" x14ac:dyDescent="0.25">
      <c r="B362" s="233" t="s">
        <v>108</v>
      </c>
      <c r="C362" s="233" t="s">
        <v>1264</v>
      </c>
    </row>
    <row r="363" spans="2:3" x14ac:dyDescent="0.25">
      <c r="B363" s="233" t="s">
        <v>108</v>
      </c>
      <c r="C363" s="233" t="s">
        <v>1265</v>
      </c>
    </row>
    <row r="364" spans="2:3" x14ac:dyDescent="0.25">
      <c r="B364" s="233" t="s">
        <v>108</v>
      </c>
      <c r="C364" s="233" t="s">
        <v>1266</v>
      </c>
    </row>
    <row r="365" spans="2:3" x14ac:dyDescent="0.25">
      <c r="B365" s="233" t="s">
        <v>108</v>
      </c>
      <c r="C365" s="233" t="s">
        <v>1267</v>
      </c>
    </row>
    <row r="366" spans="2:3" x14ac:dyDescent="0.25">
      <c r="B366" s="233" t="s">
        <v>108</v>
      </c>
      <c r="C366" s="233" t="s">
        <v>1268</v>
      </c>
    </row>
    <row r="367" spans="2:3" x14ac:dyDescent="0.25">
      <c r="B367" s="233" t="s">
        <v>108</v>
      </c>
      <c r="C367" s="233" t="s">
        <v>1269</v>
      </c>
    </row>
    <row r="368" spans="2:3" x14ac:dyDescent="0.25">
      <c r="B368" s="233" t="s">
        <v>108</v>
      </c>
      <c r="C368" s="233" t="s">
        <v>1270</v>
      </c>
    </row>
    <row r="369" spans="2:3" x14ac:dyDescent="0.25">
      <c r="B369" s="233" t="s">
        <v>108</v>
      </c>
      <c r="C369" s="233" t="s">
        <v>1271</v>
      </c>
    </row>
    <row r="370" spans="2:3" x14ac:dyDescent="0.25">
      <c r="B370" s="233" t="s">
        <v>108</v>
      </c>
      <c r="C370" s="233" t="s">
        <v>1272</v>
      </c>
    </row>
    <row r="371" spans="2:3" x14ac:dyDescent="0.25">
      <c r="B371" s="233" t="s">
        <v>108</v>
      </c>
      <c r="C371" s="233" t="s">
        <v>1273</v>
      </c>
    </row>
    <row r="372" spans="2:3" x14ac:dyDescent="0.25">
      <c r="B372" s="233" t="s">
        <v>108</v>
      </c>
      <c r="C372" s="233" t="s">
        <v>1274</v>
      </c>
    </row>
    <row r="373" spans="2:3" x14ac:dyDescent="0.25">
      <c r="B373" s="233" t="s">
        <v>108</v>
      </c>
      <c r="C373" s="233" t="s">
        <v>1166</v>
      </c>
    </row>
    <row r="374" spans="2:3" x14ac:dyDescent="0.25">
      <c r="B374" s="233" t="s">
        <v>108</v>
      </c>
      <c r="C374" s="233" t="s">
        <v>1275</v>
      </c>
    </row>
    <row r="375" spans="2:3" x14ac:dyDescent="0.25">
      <c r="B375" s="233" t="s">
        <v>108</v>
      </c>
      <c r="C375" s="233" t="s">
        <v>557</v>
      </c>
    </row>
    <row r="376" spans="2:3" x14ac:dyDescent="0.25">
      <c r="B376" s="233" t="s">
        <v>108</v>
      </c>
      <c r="C376" s="233" t="s">
        <v>558</v>
      </c>
    </row>
    <row r="377" spans="2:3" x14ac:dyDescent="0.25">
      <c r="B377" s="233" t="s">
        <v>108</v>
      </c>
      <c r="C377" s="233" t="s">
        <v>559</v>
      </c>
    </row>
    <row r="378" spans="2:3" x14ac:dyDescent="0.25">
      <c r="B378" s="233" t="s">
        <v>108</v>
      </c>
      <c r="C378" s="233" t="s">
        <v>560</v>
      </c>
    </row>
    <row r="379" spans="2:3" x14ac:dyDescent="0.25">
      <c r="B379" s="233" t="s">
        <v>108</v>
      </c>
      <c r="C379" s="233" t="s">
        <v>561</v>
      </c>
    </row>
    <row r="380" spans="2:3" x14ac:dyDescent="0.25">
      <c r="B380" s="233" t="s">
        <v>108</v>
      </c>
      <c r="C380" s="233" t="s">
        <v>562</v>
      </c>
    </row>
    <row r="381" spans="2:3" x14ac:dyDescent="0.25">
      <c r="B381" s="233" t="s">
        <v>108</v>
      </c>
      <c r="C381" s="233" t="s">
        <v>563</v>
      </c>
    </row>
    <row r="382" spans="2:3" x14ac:dyDescent="0.25">
      <c r="B382" s="233" t="s">
        <v>108</v>
      </c>
      <c r="C382" s="233" t="s">
        <v>564</v>
      </c>
    </row>
    <row r="383" spans="2:3" x14ac:dyDescent="0.25">
      <c r="B383" s="233" t="s">
        <v>108</v>
      </c>
      <c r="C383" s="233" t="s">
        <v>565</v>
      </c>
    </row>
    <row r="384" spans="2:3" x14ac:dyDescent="0.25">
      <c r="B384" s="233" t="s">
        <v>108</v>
      </c>
      <c r="C384" s="233" t="s">
        <v>1276</v>
      </c>
    </row>
    <row r="385" spans="2:3" x14ac:dyDescent="0.25">
      <c r="B385" s="233" t="s">
        <v>108</v>
      </c>
      <c r="C385" s="233" t="s">
        <v>566</v>
      </c>
    </row>
    <row r="386" spans="2:3" x14ac:dyDescent="0.25">
      <c r="B386" s="233" t="s">
        <v>108</v>
      </c>
      <c r="C386" s="233" t="s">
        <v>567</v>
      </c>
    </row>
    <row r="387" spans="2:3" x14ac:dyDescent="0.25">
      <c r="B387" s="233" t="s">
        <v>108</v>
      </c>
      <c r="C387" s="233" t="s">
        <v>568</v>
      </c>
    </row>
    <row r="388" spans="2:3" x14ac:dyDescent="0.25">
      <c r="B388" s="233" t="s">
        <v>108</v>
      </c>
      <c r="C388" s="233" t="s">
        <v>569</v>
      </c>
    </row>
    <row r="389" spans="2:3" x14ac:dyDescent="0.25">
      <c r="B389" s="233" t="s">
        <v>108</v>
      </c>
      <c r="C389" s="233" t="s">
        <v>1277</v>
      </c>
    </row>
    <row r="390" spans="2:3" x14ac:dyDescent="0.25">
      <c r="B390" s="233" t="s">
        <v>108</v>
      </c>
      <c r="C390" s="233" t="s">
        <v>570</v>
      </c>
    </row>
    <row r="391" spans="2:3" x14ac:dyDescent="0.25">
      <c r="B391" s="233" t="s">
        <v>108</v>
      </c>
      <c r="C391" s="233" t="s">
        <v>571</v>
      </c>
    </row>
    <row r="392" spans="2:3" x14ac:dyDescent="0.25">
      <c r="B392" s="233" t="s">
        <v>108</v>
      </c>
      <c r="C392" s="233" t="s">
        <v>572</v>
      </c>
    </row>
    <row r="393" spans="2:3" x14ac:dyDescent="0.25">
      <c r="B393" s="233" t="s">
        <v>108</v>
      </c>
      <c r="C393" s="233" t="s">
        <v>545</v>
      </c>
    </row>
    <row r="394" spans="2:3" x14ac:dyDescent="0.25">
      <c r="B394" s="233" t="s">
        <v>108</v>
      </c>
      <c r="C394" s="233" t="s">
        <v>573</v>
      </c>
    </row>
    <row r="395" spans="2:3" x14ac:dyDescent="0.25">
      <c r="B395" s="233" t="s">
        <v>108</v>
      </c>
      <c r="C395" s="233" t="s">
        <v>574</v>
      </c>
    </row>
    <row r="396" spans="2:3" x14ac:dyDescent="0.25">
      <c r="B396" s="233" t="s">
        <v>108</v>
      </c>
      <c r="C396" s="233" t="s">
        <v>575</v>
      </c>
    </row>
    <row r="397" spans="2:3" x14ac:dyDescent="0.25">
      <c r="B397" s="233" t="s">
        <v>108</v>
      </c>
      <c r="C397" s="233" t="s">
        <v>576</v>
      </c>
    </row>
    <row r="398" spans="2:3" x14ac:dyDescent="0.25">
      <c r="B398" s="233" t="s">
        <v>108</v>
      </c>
      <c r="C398" s="233" t="s">
        <v>577</v>
      </c>
    </row>
    <row r="399" spans="2:3" x14ac:dyDescent="0.25">
      <c r="B399" s="233" t="s">
        <v>108</v>
      </c>
      <c r="C399" s="233" t="s">
        <v>1278</v>
      </c>
    </row>
    <row r="400" spans="2:3" x14ac:dyDescent="0.25">
      <c r="B400" s="233" t="s">
        <v>108</v>
      </c>
      <c r="C400" s="233" t="s">
        <v>1279</v>
      </c>
    </row>
    <row r="401" spans="2:3" x14ac:dyDescent="0.25">
      <c r="B401" s="233" t="s">
        <v>108</v>
      </c>
      <c r="C401" s="233" t="s">
        <v>578</v>
      </c>
    </row>
    <row r="402" spans="2:3" x14ac:dyDescent="0.25">
      <c r="B402" s="233" t="s">
        <v>108</v>
      </c>
      <c r="C402" s="233" t="s">
        <v>579</v>
      </c>
    </row>
    <row r="403" spans="2:3" x14ac:dyDescent="0.25">
      <c r="B403" s="233" t="s">
        <v>108</v>
      </c>
      <c r="C403" s="233" t="s">
        <v>580</v>
      </c>
    </row>
    <row r="404" spans="2:3" x14ac:dyDescent="0.25">
      <c r="B404" s="233" t="s">
        <v>108</v>
      </c>
      <c r="C404" s="233" t="s">
        <v>1280</v>
      </c>
    </row>
    <row r="405" spans="2:3" x14ac:dyDescent="0.25">
      <c r="B405" s="233" t="s">
        <v>108</v>
      </c>
      <c r="C405" s="233" t="s">
        <v>1281</v>
      </c>
    </row>
    <row r="406" spans="2:3" x14ac:dyDescent="0.25">
      <c r="B406" s="233" t="s">
        <v>108</v>
      </c>
      <c r="C406" s="233" t="s">
        <v>581</v>
      </c>
    </row>
    <row r="407" spans="2:3" x14ac:dyDescent="0.25">
      <c r="B407" s="233" t="s">
        <v>108</v>
      </c>
      <c r="C407" s="233" t="s">
        <v>582</v>
      </c>
    </row>
    <row r="408" spans="2:3" x14ac:dyDescent="0.25">
      <c r="B408" s="233" t="s">
        <v>108</v>
      </c>
      <c r="C408" s="233" t="s">
        <v>583</v>
      </c>
    </row>
    <row r="409" spans="2:3" x14ac:dyDescent="0.25">
      <c r="B409" s="233" t="s">
        <v>108</v>
      </c>
      <c r="C409" s="233" t="s">
        <v>584</v>
      </c>
    </row>
    <row r="410" spans="2:3" x14ac:dyDescent="0.25">
      <c r="B410" s="233" t="s">
        <v>108</v>
      </c>
      <c r="C410" s="233" t="s">
        <v>585</v>
      </c>
    </row>
    <row r="411" spans="2:3" x14ac:dyDescent="0.25">
      <c r="B411" s="233" t="s">
        <v>108</v>
      </c>
      <c r="C411" s="233" t="s">
        <v>586</v>
      </c>
    </row>
    <row r="412" spans="2:3" x14ac:dyDescent="0.25">
      <c r="B412" s="233" t="s">
        <v>108</v>
      </c>
      <c r="C412" s="233" t="s">
        <v>587</v>
      </c>
    </row>
    <row r="413" spans="2:3" x14ac:dyDescent="0.25">
      <c r="B413" s="233" t="s">
        <v>108</v>
      </c>
      <c r="C413" s="233" t="s">
        <v>588</v>
      </c>
    </row>
    <row r="414" spans="2:3" x14ac:dyDescent="0.25">
      <c r="B414" s="233" t="s">
        <v>108</v>
      </c>
      <c r="C414" s="233" t="s">
        <v>589</v>
      </c>
    </row>
    <row r="415" spans="2:3" x14ac:dyDescent="0.25">
      <c r="B415" s="233" t="s">
        <v>108</v>
      </c>
      <c r="C415" s="233" t="s">
        <v>590</v>
      </c>
    </row>
    <row r="416" spans="2:3" x14ac:dyDescent="0.25">
      <c r="B416" s="233" t="s">
        <v>108</v>
      </c>
      <c r="C416" s="233" t="s">
        <v>591</v>
      </c>
    </row>
    <row r="417" spans="2:3" x14ac:dyDescent="0.25">
      <c r="B417" s="233" t="s">
        <v>108</v>
      </c>
      <c r="C417" s="233" t="s">
        <v>592</v>
      </c>
    </row>
    <row r="418" spans="2:3" x14ac:dyDescent="0.25">
      <c r="B418" s="233" t="s">
        <v>108</v>
      </c>
      <c r="C418" s="233" t="s">
        <v>593</v>
      </c>
    </row>
    <row r="419" spans="2:3" x14ac:dyDescent="0.25">
      <c r="B419" s="233" t="s">
        <v>108</v>
      </c>
      <c r="C419" s="233" t="s">
        <v>594</v>
      </c>
    </row>
    <row r="420" spans="2:3" x14ac:dyDescent="0.25">
      <c r="B420" s="233" t="s">
        <v>108</v>
      </c>
      <c r="C420" s="233" t="s">
        <v>595</v>
      </c>
    </row>
    <row r="421" spans="2:3" x14ac:dyDescent="0.25">
      <c r="B421" s="233" t="s">
        <v>109</v>
      </c>
      <c r="C421" s="233" t="s">
        <v>1282</v>
      </c>
    </row>
    <row r="422" spans="2:3" x14ac:dyDescent="0.25">
      <c r="B422" s="233" t="s">
        <v>109</v>
      </c>
      <c r="C422" s="233" t="s">
        <v>1283</v>
      </c>
    </row>
    <row r="423" spans="2:3" x14ac:dyDescent="0.25">
      <c r="B423" s="233" t="s">
        <v>109</v>
      </c>
      <c r="C423" s="233" t="s">
        <v>1284</v>
      </c>
    </row>
    <row r="424" spans="2:3" x14ac:dyDescent="0.25">
      <c r="B424" s="233" t="s">
        <v>109</v>
      </c>
      <c r="C424" s="233" t="s">
        <v>1285</v>
      </c>
    </row>
    <row r="425" spans="2:3" x14ac:dyDescent="0.25">
      <c r="B425" s="233" t="s">
        <v>109</v>
      </c>
      <c r="C425" s="233" t="s">
        <v>1286</v>
      </c>
    </row>
    <row r="426" spans="2:3" x14ac:dyDescent="0.25">
      <c r="B426" s="233" t="s">
        <v>109</v>
      </c>
      <c r="C426" s="233" t="s">
        <v>1287</v>
      </c>
    </row>
    <row r="427" spans="2:3" x14ac:dyDescent="0.25">
      <c r="B427" s="233" t="s">
        <v>109</v>
      </c>
      <c r="C427" s="233" t="s">
        <v>1288</v>
      </c>
    </row>
    <row r="428" spans="2:3" x14ac:dyDescent="0.25">
      <c r="B428" s="233" t="s">
        <v>109</v>
      </c>
      <c r="C428" s="233" t="s">
        <v>1289</v>
      </c>
    </row>
    <row r="429" spans="2:3" x14ac:dyDescent="0.25">
      <c r="B429" s="233" t="s">
        <v>109</v>
      </c>
      <c r="C429" s="233" t="s">
        <v>1290</v>
      </c>
    </row>
    <row r="430" spans="2:3" x14ac:dyDescent="0.25">
      <c r="B430" s="233" t="s">
        <v>109</v>
      </c>
      <c r="C430" s="233" t="s">
        <v>1291</v>
      </c>
    </row>
    <row r="431" spans="2:3" x14ac:dyDescent="0.25">
      <c r="B431" s="233" t="s">
        <v>109</v>
      </c>
      <c r="C431" s="233" t="s">
        <v>1292</v>
      </c>
    </row>
    <row r="432" spans="2:3" x14ac:dyDescent="0.25">
      <c r="B432" s="233" t="s">
        <v>109</v>
      </c>
      <c r="C432" s="233" t="s">
        <v>1293</v>
      </c>
    </row>
    <row r="433" spans="2:3" x14ac:dyDescent="0.25">
      <c r="B433" s="233" t="s">
        <v>109</v>
      </c>
      <c r="C433" s="233" t="s">
        <v>1294</v>
      </c>
    </row>
    <row r="434" spans="2:3" x14ac:dyDescent="0.25">
      <c r="B434" s="233" t="s">
        <v>109</v>
      </c>
      <c r="C434" s="233" t="s">
        <v>1295</v>
      </c>
    </row>
    <row r="435" spans="2:3" x14ac:dyDescent="0.25">
      <c r="B435" s="233" t="s">
        <v>109</v>
      </c>
      <c r="C435" s="233" t="s">
        <v>1296</v>
      </c>
    </row>
    <row r="436" spans="2:3" x14ac:dyDescent="0.25">
      <c r="B436" s="233" t="s">
        <v>109</v>
      </c>
      <c r="C436" s="233" t="s">
        <v>1297</v>
      </c>
    </row>
    <row r="437" spans="2:3" x14ac:dyDescent="0.25">
      <c r="B437" s="233" t="s">
        <v>109</v>
      </c>
      <c r="C437" s="233" t="s">
        <v>1298</v>
      </c>
    </row>
    <row r="438" spans="2:3" x14ac:dyDescent="0.25">
      <c r="B438" s="233" t="s">
        <v>109</v>
      </c>
      <c r="C438" s="233" t="s">
        <v>1299</v>
      </c>
    </row>
    <row r="439" spans="2:3" x14ac:dyDescent="0.25">
      <c r="B439" s="233" t="s">
        <v>109</v>
      </c>
      <c r="C439" s="233" t="s">
        <v>1300</v>
      </c>
    </row>
    <row r="440" spans="2:3" x14ac:dyDescent="0.25">
      <c r="B440" s="233" t="s">
        <v>109</v>
      </c>
      <c r="C440" s="233" t="s">
        <v>1301</v>
      </c>
    </row>
    <row r="441" spans="2:3" x14ac:dyDescent="0.25">
      <c r="B441" s="233" t="s">
        <v>109</v>
      </c>
      <c r="C441" s="233" t="s">
        <v>1302</v>
      </c>
    </row>
    <row r="442" spans="2:3" x14ac:dyDescent="0.25">
      <c r="B442" s="233" t="s">
        <v>109</v>
      </c>
      <c r="C442" s="233" t="s">
        <v>1303</v>
      </c>
    </row>
    <row r="443" spans="2:3" x14ac:dyDescent="0.25">
      <c r="B443" s="233" t="s">
        <v>109</v>
      </c>
      <c r="C443" s="233" t="s">
        <v>1304</v>
      </c>
    </row>
    <row r="444" spans="2:3" x14ac:dyDescent="0.25">
      <c r="B444" s="233" t="s">
        <v>109</v>
      </c>
      <c r="C444" s="233" t="s">
        <v>1305</v>
      </c>
    </row>
    <row r="445" spans="2:3" x14ac:dyDescent="0.25">
      <c r="B445" s="233" t="s">
        <v>109</v>
      </c>
      <c r="C445" s="233" t="s">
        <v>1306</v>
      </c>
    </row>
    <row r="446" spans="2:3" x14ac:dyDescent="0.25">
      <c r="B446" s="233" t="s">
        <v>109</v>
      </c>
      <c r="C446" s="233" t="s">
        <v>596</v>
      </c>
    </row>
    <row r="447" spans="2:3" x14ac:dyDescent="0.25">
      <c r="B447" s="233" t="s">
        <v>109</v>
      </c>
      <c r="C447" s="233" t="s">
        <v>1307</v>
      </c>
    </row>
    <row r="448" spans="2:3" x14ac:dyDescent="0.25">
      <c r="B448" s="233" t="s">
        <v>109</v>
      </c>
      <c r="C448" s="233" t="s">
        <v>1308</v>
      </c>
    </row>
    <row r="449" spans="2:3" x14ac:dyDescent="0.25">
      <c r="B449" s="233" t="s">
        <v>109</v>
      </c>
      <c r="C449" s="233" t="s">
        <v>597</v>
      </c>
    </row>
    <row r="450" spans="2:3" x14ac:dyDescent="0.25">
      <c r="B450" s="233" t="s">
        <v>109</v>
      </c>
      <c r="C450" s="233" t="s">
        <v>1309</v>
      </c>
    </row>
    <row r="451" spans="2:3" x14ac:dyDescent="0.25">
      <c r="B451" s="233" t="s">
        <v>109</v>
      </c>
      <c r="C451" s="233" t="s">
        <v>1310</v>
      </c>
    </row>
    <row r="452" spans="2:3" x14ac:dyDescent="0.25">
      <c r="B452" s="233" t="s">
        <v>109</v>
      </c>
      <c r="C452" s="233" t="s">
        <v>1311</v>
      </c>
    </row>
    <row r="453" spans="2:3" x14ac:dyDescent="0.25">
      <c r="B453" s="233" t="s">
        <v>109</v>
      </c>
      <c r="C453" s="233" t="s">
        <v>1312</v>
      </c>
    </row>
    <row r="454" spans="2:3" x14ac:dyDescent="0.25">
      <c r="B454" s="233" t="s">
        <v>109</v>
      </c>
      <c r="C454" s="233" t="s">
        <v>598</v>
      </c>
    </row>
    <row r="455" spans="2:3" x14ac:dyDescent="0.25">
      <c r="B455" s="233" t="s">
        <v>109</v>
      </c>
      <c r="C455" s="233" t="s">
        <v>599</v>
      </c>
    </row>
    <row r="456" spans="2:3" x14ac:dyDescent="0.25">
      <c r="B456" s="233" t="s">
        <v>109</v>
      </c>
      <c r="C456" s="233" t="s">
        <v>1313</v>
      </c>
    </row>
    <row r="457" spans="2:3" x14ac:dyDescent="0.25">
      <c r="B457" s="233" t="s">
        <v>109</v>
      </c>
      <c r="C457" s="233" t="s">
        <v>600</v>
      </c>
    </row>
    <row r="458" spans="2:3" x14ac:dyDescent="0.25">
      <c r="B458" s="233" t="s">
        <v>109</v>
      </c>
      <c r="C458" s="233" t="s">
        <v>601</v>
      </c>
    </row>
    <row r="459" spans="2:3" x14ac:dyDescent="0.25">
      <c r="B459" s="233" t="s">
        <v>109</v>
      </c>
      <c r="C459" s="233" t="s">
        <v>602</v>
      </c>
    </row>
    <row r="460" spans="2:3" x14ac:dyDescent="0.25">
      <c r="B460" s="233" t="s">
        <v>109</v>
      </c>
      <c r="C460" s="233" t="s">
        <v>603</v>
      </c>
    </row>
    <row r="461" spans="2:3" x14ac:dyDescent="0.25">
      <c r="B461" s="233" t="s">
        <v>109</v>
      </c>
      <c r="C461" s="233" t="s">
        <v>604</v>
      </c>
    </row>
    <row r="462" spans="2:3" x14ac:dyDescent="0.25">
      <c r="B462" s="233" t="s">
        <v>109</v>
      </c>
      <c r="C462" s="233" t="s">
        <v>605</v>
      </c>
    </row>
    <row r="463" spans="2:3" x14ac:dyDescent="0.25">
      <c r="B463" s="233" t="s">
        <v>109</v>
      </c>
      <c r="C463" s="233" t="s">
        <v>1314</v>
      </c>
    </row>
    <row r="464" spans="2:3" x14ac:dyDescent="0.25">
      <c r="B464" s="233" t="s">
        <v>109</v>
      </c>
      <c r="C464" s="233" t="s">
        <v>606</v>
      </c>
    </row>
    <row r="465" spans="2:3" x14ac:dyDescent="0.25">
      <c r="B465" s="233" t="s">
        <v>110</v>
      </c>
      <c r="C465" s="233" t="s">
        <v>1315</v>
      </c>
    </row>
    <row r="466" spans="2:3" x14ac:dyDescent="0.25">
      <c r="B466" s="233" t="s">
        <v>110</v>
      </c>
      <c r="C466" s="233" t="s">
        <v>1316</v>
      </c>
    </row>
    <row r="467" spans="2:3" x14ac:dyDescent="0.25">
      <c r="B467" s="233" t="s">
        <v>110</v>
      </c>
      <c r="C467" s="233" t="s">
        <v>1317</v>
      </c>
    </row>
    <row r="468" spans="2:3" x14ac:dyDescent="0.25">
      <c r="B468" s="233" t="s">
        <v>110</v>
      </c>
      <c r="C468" s="233" t="s">
        <v>1318</v>
      </c>
    </row>
    <row r="469" spans="2:3" x14ac:dyDescent="0.25">
      <c r="B469" s="233" t="s">
        <v>110</v>
      </c>
      <c r="C469" s="233" t="s">
        <v>1319</v>
      </c>
    </row>
    <row r="470" spans="2:3" x14ac:dyDescent="0.25">
      <c r="B470" s="233" t="s">
        <v>110</v>
      </c>
      <c r="C470" s="233" t="s">
        <v>1320</v>
      </c>
    </row>
    <row r="471" spans="2:3" x14ac:dyDescent="0.25">
      <c r="B471" s="233" t="s">
        <v>110</v>
      </c>
      <c r="C471" s="233" t="s">
        <v>1321</v>
      </c>
    </row>
    <row r="472" spans="2:3" x14ac:dyDescent="0.25">
      <c r="B472" s="233" t="s">
        <v>110</v>
      </c>
      <c r="C472" s="233" t="s">
        <v>1322</v>
      </c>
    </row>
    <row r="473" spans="2:3" x14ac:dyDescent="0.25">
      <c r="B473" s="233" t="s">
        <v>110</v>
      </c>
      <c r="C473" s="233" t="s">
        <v>1323</v>
      </c>
    </row>
    <row r="474" spans="2:3" x14ac:dyDescent="0.25">
      <c r="B474" s="233" t="s">
        <v>110</v>
      </c>
      <c r="C474" s="233" t="s">
        <v>1324</v>
      </c>
    </row>
    <row r="475" spans="2:3" x14ac:dyDescent="0.25">
      <c r="B475" s="233" t="s">
        <v>110</v>
      </c>
      <c r="C475" s="233" t="s">
        <v>1325</v>
      </c>
    </row>
    <row r="476" spans="2:3" x14ac:dyDescent="0.25">
      <c r="B476" s="233" t="s">
        <v>110</v>
      </c>
      <c r="C476" s="233" t="s">
        <v>1326</v>
      </c>
    </row>
    <row r="477" spans="2:3" x14ac:dyDescent="0.25">
      <c r="B477" s="233" t="s">
        <v>110</v>
      </c>
      <c r="C477" s="233" t="s">
        <v>1327</v>
      </c>
    </row>
    <row r="478" spans="2:3" x14ac:dyDescent="0.25">
      <c r="B478" s="233" t="s">
        <v>110</v>
      </c>
      <c r="C478" s="233" t="s">
        <v>1328</v>
      </c>
    </row>
    <row r="479" spans="2:3" x14ac:dyDescent="0.25">
      <c r="B479" s="233" t="s">
        <v>110</v>
      </c>
      <c r="C479" s="233" t="s">
        <v>607</v>
      </c>
    </row>
    <row r="480" spans="2:3" x14ac:dyDescent="0.25">
      <c r="B480" s="233" t="s">
        <v>110</v>
      </c>
      <c r="C480" s="233" t="s">
        <v>608</v>
      </c>
    </row>
    <row r="481" spans="2:3" x14ac:dyDescent="0.25">
      <c r="B481" s="233" t="s">
        <v>110</v>
      </c>
      <c r="C481" s="233" t="s">
        <v>609</v>
      </c>
    </row>
    <row r="482" spans="2:3" x14ac:dyDescent="0.25">
      <c r="B482" s="233" t="s">
        <v>110</v>
      </c>
      <c r="C482" s="233" t="s">
        <v>610</v>
      </c>
    </row>
    <row r="483" spans="2:3" x14ac:dyDescent="0.25">
      <c r="B483" s="233" t="s">
        <v>110</v>
      </c>
      <c r="C483" s="233" t="s">
        <v>611</v>
      </c>
    </row>
    <row r="484" spans="2:3" x14ac:dyDescent="0.25">
      <c r="B484" s="233" t="s">
        <v>110</v>
      </c>
      <c r="C484" s="233" t="s">
        <v>1329</v>
      </c>
    </row>
    <row r="485" spans="2:3" x14ac:dyDescent="0.25">
      <c r="B485" s="233" t="s">
        <v>110</v>
      </c>
      <c r="C485" s="233" t="s">
        <v>612</v>
      </c>
    </row>
    <row r="486" spans="2:3" x14ac:dyDescent="0.25">
      <c r="B486" s="233" t="s">
        <v>110</v>
      </c>
      <c r="C486" s="233" t="s">
        <v>613</v>
      </c>
    </row>
    <row r="487" spans="2:3" x14ac:dyDescent="0.25">
      <c r="B487" s="233" t="s">
        <v>110</v>
      </c>
      <c r="C487" s="233" t="s">
        <v>614</v>
      </c>
    </row>
    <row r="488" spans="2:3" x14ac:dyDescent="0.25">
      <c r="B488" s="233" t="s">
        <v>110</v>
      </c>
      <c r="C488" s="233" t="s">
        <v>615</v>
      </c>
    </row>
    <row r="489" spans="2:3" x14ac:dyDescent="0.25">
      <c r="B489" s="233" t="s">
        <v>110</v>
      </c>
      <c r="C489" s="233" t="s">
        <v>616</v>
      </c>
    </row>
    <row r="490" spans="2:3" x14ac:dyDescent="0.25">
      <c r="B490" s="233" t="s">
        <v>111</v>
      </c>
      <c r="C490" s="233" t="s">
        <v>1330</v>
      </c>
    </row>
    <row r="491" spans="2:3" x14ac:dyDescent="0.25">
      <c r="B491" s="233" t="s">
        <v>111</v>
      </c>
      <c r="C491" s="233" t="s">
        <v>1331</v>
      </c>
    </row>
    <row r="492" spans="2:3" x14ac:dyDescent="0.25">
      <c r="B492" s="233" t="s">
        <v>111</v>
      </c>
      <c r="C492" s="233" t="s">
        <v>1332</v>
      </c>
    </row>
    <row r="493" spans="2:3" x14ac:dyDescent="0.25">
      <c r="B493" s="233" t="s">
        <v>111</v>
      </c>
      <c r="C493" s="233" t="s">
        <v>1333</v>
      </c>
    </row>
    <row r="494" spans="2:3" x14ac:dyDescent="0.25">
      <c r="B494" s="233" t="s">
        <v>111</v>
      </c>
      <c r="C494" s="233" t="s">
        <v>1334</v>
      </c>
    </row>
    <row r="495" spans="2:3" x14ac:dyDescent="0.25">
      <c r="B495" s="233" t="s">
        <v>111</v>
      </c>
      <c r="C495" s="233" t="s">
        <v>1335</v>
      </c>
    </row>
    <row r="496" spans="2:3" x14ac:dyDescent="0.25">
      <c r="B496" s="233" t="s">
        <v>111</v>
      </c>
      <c r="C496" s="233" t="s">
        <v>1336</v>
      </c>
    </row>
    <row r="497" spans="2:3" x14ac:dyDescent="0.25">
      <c r="B497" s="233" t="s">
        <v>111</v>
      </c>
      <c r="C497" s="233" t="s">
        <v>1337</v>
      </c>
    </row>
    <row r="498" spans="2:3" x14ac:dyDescent="0.25">
      <c r="B498" s="233" t="s">
        <v>111</v>
      </c>
      <c r="C498" s="233" t="s">
        <v>1338</v>
      </c>
    </row>
    <row r="499" spans="2:3" x14ac:dyDescent="0.25">
      <c r="B499" s="233" t="s">
        <v>111</v>
      </c>
      <c r="C499" s="233" t="s">
        <v>1339</v>
      </c>
    </row>
    <row r="500" spans="2:3" x14ac:dyDescent="0.25">
      <c r="B500" s="233" t="s">
        <v>111</v>
      </c>
      <c r="C500" s="233" t="s">
        <v>1340</v>
      </c>
    </row>
    <row r="501" spans="2:3" x14ac:dyDescent="0.25">
      <c r="B501" s="233" t="s">
        <v>111</v>
      </c>
      <c r="C501" s="233" t="s">
        <v>1341</v>
      </c>
    </row>
    <row r="502" spans="2:3" x14ac:dyDescent="0.25">
      <c r="B502" s="233" t="s">
        <v>111</v>
      </c>
      <c r="C502" s="233" t="s">
        <v>617</v>
      </c>
    </row>
    <row r="503" spans="2:3" x14ac:dyDescent="0.25">
      <c r="B503" s="233" t="s">
        <v>111</v>
      </c>
      <c r="C503" s="233" t="s">
        <v>1342</v>
      </c>
    </row>
    <row r="504" spans="2:3" x14ac:dyDescent="0.25">
      <c r="B504" s="233" t="s">
        <v>111</v>
      </c>
      <c r="C504" s="233" t="s">
        <v>618</v>
      </c>
    </row>
    <row r="505" spans="2:3" x14ac:dyDescent="0.25">
      <c r="B505" s="233" t="s">
        <v>111</v>
      </c>
      <c r="C505" s="233" t="s">
        <v>619</v>
      </c>
    </row>
    <row r="506" spans="2:3" x14ac:dyDescent="0.25">
      <c r="B506" s="233" t="s">
        <v>111</v>
      </c>
      <c r="C506" s="233" t="s">
        <v>620</v>
      </c>
    </row>
    <row r="507" spans="2:3" x14ac:dyDescent="0.25">
      <c r="B507" s="233" t="s">
        <v>111</v>
      </c>
      <c r="C507" s="233" t="s">
        <v>621</v>
      </c>
    </row>
    <row r="508" spans="2:3" x14ac:dyDescent="0.25">
      <c r="B508" s="233" t="s">
        <v>111</v>
      </c>
      <c r="C508" s="233" t="s">
        <v>622</v>
      </c>
    </row>
    <row r="509" spans="2:3" x14ac:dyDescent="0.25">
      <c r="B509" s="233" t="s">
        <v>111</v>
      </c>
      <c r="C509" s="233" t="s">
        <v>623</v>
      </c>
    </row>
    <row r="510" spans="2:3" x14ac:dyDescent="0.25">
      <c r="B510" s="233" t="s">
        <v>111</v>
      </c>
      <c r="C510" s="233" t="s">
        <v>624</v>
      </c>
    </row>
    <row r="511" spans="2:3" x14ac:dyDescent="0.25">
      <c r="B511" s="233" t="s">
        <v>111</v>
      </c>
      <c r="C511" s="233" t="s">
        <v>625</v>
      </c>
    </row>
    <row r="512" spans="2:3" x14ac:dyDescent="0.25">
      <c r="B512" s="233" t="s">
        <v>111</v>
      </c>
      <c r="C512" s="233" t="s">
        <v>626</v>
      </c>
    </row>
    <row r="513" spans="1:4" x14ac:dyDescent="0.25">
      <c r="B513" s="233" t="s">
        <v>111</v>
      </c>
      <c r="C513" s="233" t="s">
        <v>627</v>
      </c>
    </row>
    <row r="514" spans="1:4" x14ac:dyDescent="0.25">
      <c r="B514" s="233" t="s">
        <v>111</v>
      </c>
      <c r="C514" s="233" t="s">
        <v>1343</v>
      </c>
    </row>
    <row r="515" spans="1:4" x14ac:dyDescent="0.25">
      <c r="B515" s="233" t="s">
        <v>111</v>
      </c>
      <c r="C515" s="233" t="s">
        <v>628</v>
      </c>
    </row>
    <row r="516" spans="1:4" x14ac:dyDescent="0.25">
      <c r="B516" s="233" t="s">
        <v>111</v>
      </c>
      <c r="C516" s="233" t="s">
        <v>629</v>
      </c>
    </row>
    <row r="517" spans="1:4" x14ac:dyDescent="0.25">
      <c r="B517" s="233" t="s">
        <v>111</v>
      </c>
      <c r="C517" s="233" t="s">
        <v>573</v>
      </c>
    </row>
    <row r="518" spans="1:4" x14ac:dyDescent="0.25">
      <c r="B518" s="233" t="s">
        <v>111</v>
      </c>
      <c r="C518" s="233" t="s">
        <v>630</v>
      </c>
    </row>
    <row r="519" spans="1:4" x14ac:dyDescent="0.25">
      <c r="B519" s="233" t="s">
        <v>111</v>
      </c>
      <c r="C519" s="233" t="s">
        <v>1344</v>
      </c>
    </row>
    <row r="520" spans="1:4" x14ac:dyDescent="0.25">
      <c r="B520" s="233" t="s">
        <v>111</v>
      </c>
      <c r="C520" s="233" t="s">
        <v>631</v>
      </c>
    </row>
    <row r="521" spans="1:4" x14ac:dyDescent="0.25">
      <c r="B521" s="233" t="s">
        <v>111</v>
      </c>
      <c r="C521" s="233" t="s">
        <v>632</v>
      </c>
    </row>
    <row r="522" spans="1:4" x14ac:dyDescent="0.25">
      <c r="B522" s="233" t="s">
        <v>111</v>
      </c>
      <c r="C522" s="233" t="s">
        <v>633</v>
      </c>
    </row>
    <row r="523" spans="1:4" x14ac:dyDescent="0.25">
      <c r="B523" s="233" t="s">
        <v>111</v>
      </c>
      <c r="C523" s="233" t="s">
        <v>1345</v>
      </c>
    </row>
    <row r="524" spans="1:4" x14ac:dyDescent="0.25">
      <c r="B524" s="233" t="s">
        <v>111</v>
      </c>
      <c r="C524" s="233" t="s">
        <v>634</v>
      </c>
    </row>
    <row r="525" spans="1:4" x14ac:dyDescent="0.25">
      <c r="B525" s="233" t="s">
        <v>112</v>
      </c>
      <c r="C525" s="234" t="s">
        <v>2125</v>
      </c>
      <c r="D525" s="234" t="s">
        <v>2126</v>
      </c>
    </row>
    <row r="526" spans="1:4" s="234" customFormat="1" x14ac:dyDescent="0.25">
      <c r="A526" s="236"/>
      <c r="B526" s="233" t="s">
        <v>112</v>
      </c>
      <c r="C526" s="234" t="s">
        <v>2127</v>
      </c>
      <c r="D526" s="234" t="s">
        <v>2128</v>
      </c>
    </row>
    <row r="527" spans="1:4" s="234" customFormat="1" x14ac:dyDescent="0.25">
      <c r="A527" s="236"/>
      <c r="B527" s="233" t="s">
        <v>112</v>
      </c>
      <c r="C527" s="234" t="s">
        <v>2129</v>
      </c>
      <c r="D527" s="234" t="s">
        <v>2130</v>
      </c>
    </row>
    <row r="528" spans="1:4" s="234" customFormat="1" x14ac:dyDescent="0.25">
      <c r="A528" s="236"/>
      <c r="B528" s="233" t="s">
        <v>112</v>
      </c>
      <c r="C528" s="234" t="s">
        <v>2131</v>
      </c>
      <c r="D528" s="234" t="s">
        <v>2132</v>
      </c>
    </row>
    <row r="529" spans="1:4" s="234" customFormat="1" x14ac:dyDescent="0.25">
      <c r="A529" s="236"/>
      <c r="B529" s="233" t="s">
        <v>112</v>
      </c>
      <c r="C529" s="234" t="s">
        <v>2133</v>
      </c>
      <c r="D529" s="234" t="s">
        <v>2134</v>
      </c>
    </row>
    <row r="530" spans="1:4" s="234" customFormat="1" x14ac:dyDescent="0.25">
      <c r="A530" s="236"/>
      <c r="B530" s="233" t="s">
        <v>112</v>
      </c>
      <c r="C530" s="234" t="s">
        <v>2135</v>
      </c>
      <c r="D530" s="234" t="s">
        <v>2136</v>
      </c>
    </row>
    <row r="531" spans="1:4" s="234" customFormat="1" x14ac:dyDescent="0.25">
      <c r="A531" s="236"/>
      <c r="B531" s="233" t="s">
        <v>112</v>
      </c>
      <c r="C531" s="234" t="s">
        <v>2137</v>
      </c>
      <c r="D531" s="234" t="s">
        <v>2138</v>
      </c>
    </row>
    <row r="532" spans="1:4" s="234" customFormat="1" x14ac:dyDescent="0.25">
      <c r="A532" s="236"/>
      <c r="B532" s="233" t="s">
        <v>112</v>
      </c>
      <c r="C532" s="234" t="s">
        <v>2139</v>
      </c>
      <c r="D532" s="234" t="s">
        <v>2140</v>
      </c>
    </row>
    <row r="533" spans="1:4" s="234" customFormat="1" x14ac:dyDescent="0.25">
      <c r="A533" s="236"/>
      <c r="B533" s="233" t="s">
        <v>112</v>
      </c>
      <c r="C533" s="234" t="s">
        <v>2141</v>
      </c>
      <c r="D533" s="234" t="s">
        <v>2142</v>
      </c>
    </row>
    <row r="534" spans="1:4" s="234" customFormat="1" x14ac:dyDescent="0.25">
      <c r="A534" s="236"/>
      <c r="B534" s="233" t="s">
        <v>112</v>
      </c>
      <c r="C534" s="234" t="s">
        <v>2143</v>
      </c>
      <c r="D534" s="234" t="s">
        <v>2144</v>
      </c>
    </row>
    <row r="535" spans="1:4" x14ac:dyDescent="0.25">
      <c r="B535" s="233" t="s">
        <v>112</v>
      </c>
      <c r="C535" s="233" t="s">
        <v>1346</v>
      </c>
    </row>
    <row r="536" spans="1:4" x14ac:dyDescent="0.25">
      <c r="B536" s="233" t="s">
        <v>112</v>
      </c>
      <c r="C536" s="233" t="s">
        <v>1347</v>
      </c>
    </row>
    <row r="537" spans="1:4" x14ac:dyDescent="0.25">
      <c r="B537" s="233" t="s">
        <v>112</v>
      </c>
      <c r="C537" s="233" t="s">
        <v>1348</v>
      </c>
    </row>
    <row r="538" spans="1:4" x14ac:dyDescent="0.25">
      <c r="B538" s="233" t="s">
        <v>112</v>
      </c>
      <c r="C538" s="233" t="s">
        <v>1349</v>
      </c>
    </row>
    <row r="539" spans="1:4" x14ac:dyDescent="0.25">
      <c r="B539" s="233" t="s">
        <v>112</v>
      </c>
      <c r="C539" s="233" t="s">
        <v>1350</v>
      </c>
    </row>
    <row r="540" spans="1:4" x14ac:dyDescent="0.25">
      <c r="B540" s="233" t="s">
        <v>112</v>
      </c>
      <c r="C540" s="233" t="s">
        <v>1351</v>
      </c>
    </row>
    <row r="541" spans="1:4" x14ac:dyDescent="0.25">
      <c r="B541" s="233" t="s">
        <v>112</v>
      </c>
      <c r="C541" s="233" t="s">
        <v>1352</v>
      </c>
    </row>
    <row r="542" spans="1:4" x14ac:dyDescent="0.25">
      <c r="B542" s="233" t="s">
        <v>112</v>
      </c>
      <c r="C542" s="233" t="s">
        <v>1353</v>
      </c>
    </row>
    <row r="543" spans="1:4" x14ac:dyDescent="0.25">
      <c r="B543" s="233" t="s">
        <v>112</v>
      </c>
      <c r="C543" s="233" t="s">
        <v>1354</v>
      </c>
    </row>
    <row r="544" spans="1:4" x14ac:dyDescent="0.25">
      <c r="B544" s="233" t="s">
        <v>112</v>
      </c>
      <c r="C544" s="233" t="s">
        <v>1355</v>
      </c>
    </row>
    <row r="545" spans="2:3" x14ac:dyDescent="0.25">
      <c r="B545" s="233" t="s">
        <v>112</v>
      </c>
      <c r="C545" s="233" t="s">
        <v>1356</v>
      </c>
    </row>
    <row r="546" spans="2:3" x14ac:dyDescent="0.25">
      <c r="B546" s="233" t="s">
        <v>112</v>
      </c>
      <c r="C546" s="233" t="s">
        <v>1357</v>
      </c>
    </row>
    <row r="547" spans="2:3" x14ac:dyDescent="0.25">
      <c r="B547" s="233" t="s">
        <v>112</v>
      </c>
      <c r="C547" s="233" t="s">
        <v>1358</v>
      </c>
    </row>
    <row r="548" spans="2:3" x14ac:dyDescent="0.25">
      <c r="B548" s="233" t="s">
        <v>112</v>
      </c>
      <c r="C548" s="233" t="s">
        <v>1359</v>
      </c>
    </row>
    <row r="549" spans="2:3" x14ac:dyDescent="0.25">
      <c r="B549" s="233" t="s">
        <v>112</v>
      </c>
      <c r="C549" s="233" t="s">
        <v>1360</v>
      </c>
    </row>
    <row r="550" spans="2:3" x14ac:dyDescent="0.25">
      <c r="B550" s="233" t="s">
        <v>112</v>
      </c>
      <c r="C550" s="233" t="s">
        <v>1361</v>
      </c>
    </row>
    <row r="551" spans="2:3" x14ac:dyDescent="0.25">
      <c r="B551" s="233" t="s">
        <v>112</v>
      </c>
      <c r="C551" s="233" t="s">
        <v>1362</v>
      </c>
    </row>
    <row r="552" spans="2:3" x14ac:dyDescent="0.25">
      <c r="B552" s="233" t="s">
        <v>112</v>
      </c>
      <c r="C552" s="233" t="s">
        <v>1363</v>
      </c>
    </row>
    <row r="553" spans="2:3" x14ac:dyDescent="0.25">
      <c r="B553" s="233" t="s">
        <v>112</v>
      </c>
      <c r="C553" s="233" t="s">
        <v>1364</v>
      </c>
    </row>
    <row r="554" spans="2:3" x14ac:dyDescent="0.25">
      <c r="B554" s="233" t="s">
        <v>112</v>
      </c>
      <c r="C554" s="233" t="s">
        <v>1365</v>
      </c>
    </row>
    <row r="555" spans="2:3" x14ac:dyDescent="0.25">
      <c r="B555" s="233" t="s">
        <v>112</v>
      </c>
      <c r="C555" s="233" t="s">
        <v>1366</v>
      </c>
    </row>
    <row r="556" spans="2:3" x14ac:dyDescent="0.25">
      <c r="B556" s="233" t="s">
        <v>112</v>
      </c>
      <c r="C556" s="233" t="s">
        <v>1367</v>
      </c>
    </row>
    <row r="557" spans="2:3" x14ac:dyDescent="0.25">
      <c r="B557" s="233" t="s">
        <v>112</v>
      </c>
      <c r="C557" s="233" t="s">
        <v>1368</v>
      </c>
    </row>
    <row r="558" spans="2:3" x14ac:dyDescent="0.25">
      <c r="B558" s="233" t="s">
        <v>112</v>
      </c>
      <c r="C558" s="233" t="s">
        <v>1369</v>
      </c>
    </row>
    <row r="559" spans="2:3" x14ac:dyDescent="0.25">
      <c r="B559" s="233" t="s">
        <v>112</v>
      </c>
      <c r="C559" s="233" t="s">
        <v>1370</v>
      </c>
    </row>
    <row r="560" spans="2:3" x14ac:dyDescent="0.25">
      <c r="B560" s="233" t="s">
        <v>112</v>
      </c>
      <c r="C560" s="233" t="s">
        <v>1371</v>
      </c>
    </row>
    <row r="561" spans="2:3" x14ac:dyDescent="0.25">
      <c r="B561" s="233" t="s">
        <v>112</v>
      </c>
      <c r="C561" s="233" t="s">
        <v>1372</v>
      </c>
    </row>
    <row r="562" spans="2:3" x14ac:dyDescent="0.25">
      <c r="B562" s="233" t="s">
        <v>112</v>
      </c>
      <c r="C562" s="233" t="s">
        <v>1373</v>
      </c>
    </row>
    <row r="563" spans="2:3" x14ac:dyDescent="0.25">
      <c r="B563" s="233" t="s">
        <v>112</v>
      </c>
      <c r="C563" s="233" t="s">
        <v>1374</v>
      </c>
    </row>
    <row r="564" spans="2:3" x14ac:dyDescent="0.25">
      <c r="B564" s="233" t="s">
        <v>112</v>
      </c>
      <c r="C564" s="233" t="s">
        <v>1375</v>
      </c>
    </row>
    <row r="565" spans="2:3" x14ac:dyDescent="0.25">
      <c r="B565" s="233" t="s">
        <v>112</v>
      </c>
      <c r="C565" s="233" t="s">
        <v>1376</v>
      </c>
    </row>
    <row r="566" spans="2:3" x14ac:dyDescent="0.25">
      <c r="B566" s="233" t="s">
        <v>112</v>
      </c>
      <c r="C566" s="233" t="s">
        <v>1377</v>
      </c>
    </row>
    <row r="567" spans="2:3" x14ac:dyDescent="0.25">
      <c r="B567" s="233" t="s">
        <v>112</v>
      </c>
      <c r="C567" s="233" t="s">
        <v>1378</v>
      </c>
    </row>
    <row r="568" spans="2:3" x14ac:dyDescent="0.25">
      <c r="B568" s="233" t="s">
        <v>112</v>
      </c>
      <c r="C568" s="233" t="s">
        <v>1379</v>
      </c>
    </row>
    <row r="569" spans="2:3" x14ac:dyDescent="0.25">
      <c r="B569" s="233" t="s">
        <v>112</v>
      </c>
      <c r="C569" s="233" t="s">
        <v>1380</v>
      </c>
    </row>
    <row r="570" spans="2:3" x14ac:dyDescent="0.25">
      <c r="B570" s="233" t="s">
        <v>112</v>
      </c>
      <c r="C570" s="233" t="s">
        <v>1381</v>
      </c>
    </row>
    <row r="571" spans="2:3" x14ac:dyDescent="0.25">
      <c r="B571" s="233" t="s">
        <v>112</v>
      </c>
      <c r="C571" s="233" t="s">
        <v>1382</v>
      </c>
    </row>
    <row r="572" spans="2:3" x14ac:dyDescent="0.25">
      <c r="B572" s="233" t="s">
        <v>112</v>
      </c>
      <c r="C572" s="233" t="s">
        <v>1383</v>
      </c>
    </row>
    <row r="573" spans="2:3" x14ac:dyDescent="0.25">
      <c r="B573" s="233" t="s">
        <v>112</v>
      </c>
      <c r="C573" s="233" t="s">
        <v>1384</v>
      </c>
    </row>
    <row r="574" spans="2:3" x14ac:dyDescent="0.25">
      <c r="B574" s="233" t="s">
        <v>112</v>
      </c>
      <c r="C574" s="233" t="s">
        <v>1385</v>
      </c>
    </row>
    <row r="575" spans="2:3" x14ac:dyDescent="0.25">
      <c r="B575" s="233" t="s">
        <v>112</v>
      </c>
      <c r="C575" s="233" t="s">
        <v>1386</v>
      </c>
    </row>
    <row r="576" spans="2:3" x14ac:dyDescent="0.25">
      <c r="B576" s="233" t="s">
        <v>112</v>
      </c>
      <c r="C576" s="233" t="s">
        <v>635</v>
      </c>
    </row>
    <row r="577" spans="2:3" x14ac:dyDescent="0.25">
      <c r="B577" s="233" t="s">
        <v>112</v>
      </c>
      <c r="C577" s="233" t="s">
        <v>636</v>
      </c>
    </row>
    <row r="578" spans="2:3" x14ac:dyDescent="0.25">
      <c r="B578" s="233" t="s">
        <v>112</v>
      </c>
      <c r="C578" s="233" t="s">
        <v>637</v>
      </c>
    </row>
    <row r="579" spans="2:3" x14ac:dyDescent="0.25">
      <c r="B579" s="233" t="s">
        <v>112</v>
      </c>
      <c r="C579" s="233" t="s">
        <v>1387</v>
      </c>
    </row>
    <row r="580" spans="2:3" x14ac:dyDescent="0.25">
      <c r="B580" s="233" t="s">
        <v>112</v>
      </c>
      <c r="C580" s="233" t="s">
        <v>638</v>
      </c>
    </row>
    <row r="581" spans="2:3" x14ac:dyDescent="0.25">
      <c r="B581" s="233" t="s">
        <v>112</v>
      </c>
      <c r="C581" s="233" t="s">
        <v>639</v>
      </c>
    </row>
    <row r="582" spans="2:3" x14ac:dyDescent="0.25">
      <c r="B582" s="233" t="s">
        <v>112</v>
      </c>
      <c r="C582" s="233" t="s">
        <v>640</v>
      </c>
    </row>
    <row r="583" spans="2:3" x14ac:dyDescent="0.25">
      <c r="B583" s="233" t="s">
        <v>112</v>
      </c>
      <c r="C583" s="233" t="s">
        <v>641</v>
      </c>
    </row>
    <row r="584" spans="2:3" x14ac:dyDescent="0.25">
      <c r="B584" s="233" t="s">
        <v>112</v>
      </c>
      <c r="C584" s="233" t="s">
        <v>642</v>
      </c>
    </row>
    <row r="585" spans="2:3" x14ac:dyDescent="0.25">
      <c r="B585" s="233" t="s">
        <v>112</v>
      </c>
      <c r="C585" s="233" t="s">
        <v>643</v>
      </c>
    </row>
    <row r="586" spans="2:3" x14ac:dyDescent="0.25">
      <c r="B586" s="233" t="s">
        <v>112</v>
      </c>
      <c r="C586" s="233" t="s">
        <v>644</v>
      </c>
    </row>
    <row r="587" spans="2:3" x14ac:dyDescent="0.25">
      <c r="B587" s="233" t="s">
        <v>112</v>
      </c>
      <c r="C587" s="233" t="s">
        <v>645</v>
      </c>
    </row>
    <row r="588" spans="2:3" x14ac:dyDescent="0.25">
      <c r="B588" s="233" t="s">
        <v>112</v>
      </c>
      <c r="C588" s="233" t="s">
        <v>646</v>
      </c>
    </row>
    <row r="589" spans="2:3" x14ac:dyDescent="0.25">
      <c r="B589" s="233" t="s">
        <v>112</v>
      </c>
      <c r="C589" s="233" t="s">
        <v>647</v>
      </c>
    </row>
    <row r="590" spans="2:3" x14ac:dyDescent="0.25">
      <c r="B590" s="233" t="s">
        <v>112</v>
      </c>
      <c r="C590" s="233" t="s">
        <v>523</v>
      </c>
    </row>
    <row r="591" spans="2:3" x14ac:dyDescent="0.25">
      <c r="B591" s="233" t="s">
        <v>112</v>
      </c>
      <c r="C591" s="233" t="s">
        <v>648</v>
      </c>
    </row>
    <row r="592" spans="2:3" x14ac:dyDescent="0.25">
      <c r="B592" s="233" t="s">
        <v>112</v>
      </c>
      <c r="C592" s="233" t="s">
        <v>1388</v>
      </c>
    </row>
    <row r="593" spans="1:4" x14ac:dyDescent="0.25">
      <c r="B593" s="233" t="s">
        <v>112</v>
      </c>
      <c r="C593" s="233" t="s">
        <v>1389</v>
      </c>
    </row>
    <row r="594" spans="1:4" x14ac:dyDescent="0.25">
      <c r="B594" s="233" t="s">
        <v>112</v>
      </c>
      <c r="C594" s="233" t="s">
        <v>649</v>
      </c>
    </row>
    <row r="595" spans="1:4" x14ac:dyDescent="0.25">
      <c r="B595" s="233" t="s">
        <v>112</v>
      </c>
      <c r="C595" s="233" t="s">
        <v>1390</v>
      </c>
    </row>
    <row r="596" spans="1:4" x14ac:dyDescent="0.25">
      <c r="B596" s="233" t="s">
        <v>112</v>
      </c>
      <c r="C596" s="233" t="s">
        <v>650</v>
      </c>
    </row>
    <row r="597" spans="1:4" x14ac:dyDescent="0.25">
      <c r="B597" s="233" t="s">
        <v>113</v>
      </c>
      <c r="C597" s="234" t="s">
        <v>2145</v>
      </c>
      <c r="D597" s="234" t="s">
        <v>2146</v>
      </c>
    </row>
    <row r="598" spans="1:4" s="234" customFormat="1" x14ac:dyDescent="0.25">
      <c r="A598" s="236"/>
      <c r="B598" s="233" t="s">
        <v>113</v>
      </c>
      <c r="C598" s="234" t="s">
        <v>2147</v>
      </c>
      <c r="D598" s="234" t="s">
        <v>2148</v>
      </c>
    </row>
    <row r="599" spans="1:4" s="234" customFormat="1" x14ac:dyDescent="0.25">
      <c r="A599" s="236"/>
      <c r="B599" s="233" t="s">
        <v>113</v>
      </c>
      <c r="C599" s="234" t="s">
        <v>2149</v>
      </c>
      <c r="D599" s="234" t="s">
        <v>2150</v>
      </c>
    </row>
    <row r="600" spans="1:4" s="234" customFormat="1" x14ac:dyDescent="0.25">
      <c r="A600" s="236"/>
      <c r="B600" s="233" t="s">
        <v>113</v>
      </c>
      <c r="C600" s="234" t="s">
        <v>2151</v>
      </c>
      <c r="D600" s="234" t="s">
        <v>2152</v>
      </c>
    </row>
    <row r="601" spans="1:4" s="234" customFormat="1" x14ac:dyDescent="0.25">
      <c r="A601" s="236"/>
      <c r="B601" s="233" t="s">
        <v>113</v>
      </c>
      <c r="C601" s="234" t="s">
        <v>2153</v>
      </c>
      <c r="D601" s="234" t="s">
        <v>2154</v>
      </c>
    </row>
    <row r="602" spans="1:4" s="234" customFormat="1" x14ac:dyDescent="0.25">
      <c r="A602" s="236"/>
      <c r="B602" s="233" t="s">
        <v>113</v>
      </c>
      <c r="C602" s="234" t="s">
        <v>2155</v>
      </c>
      <c r="D602" s="234" t="s">
        <v>2156</v>
      </c>
    </row>
    <row r="603" spans="1:4" x14ac:dyDescent="0.25">
      <c r="B603" s="233" t="s">
        <v>113</v>
      </c>
      <c r="C603" s="233" t="s">
        <v>1391</v>
      </c>
    </row>
    <row r="604" spans="1:4" x14ac:dyDescent="0.25">
      <c r="B604" s="233" t="s">
        <v>113</v>
      </c>
      <c r="C604" s="233" t="s">
        <v>1392</v>
      </c>
    </row>
    <row r="605" spans="1:4" x14ac:dyDescent="0.25">
      <c r="B605" s="233" t="s">
        <v>113</v>
      </c>
      <c r="C605" s="233" t="s">
        <v>1393</v>
      </c>
    </row>
    <row r="606" spans="1:4" x14ac:dyDescent="0.25">
      <c r="B606" s="233" t="s">
        <v>113</v>
      </c>
      <c r="C606" s="233" t="s">
        <v>1394</v>
      </c>
    </row>
    <row r="607" spans="1:4" x14ac:dyDescent="0.25">
      <c r="B607" s="233" t="s">
        <v>113</v>
      </c>
      <c r="C607" s="233" t="s">
        <v>1395</v>
      </c>
    </row>
    <row r="608" spans="1:4" x14ac:dyDescent="0.25">
      <c r="B608" s="233" t="s">
        <v>113</v>
      </c>
      <c r="C608" s="233" t="s">
        <v>1396</v>
      </c>
    </row>
    <row r="609" spans="2:3" x14ac:dyDescent="0.25">
      <c r="B609" s="233" t="s">
        <v>113</v>
      </c>
      <c r="C609" s="233" t="s">
        <v>1397</v>
      </c>
    </row>
    <row r="610" spans="2:3" x14ac:dyDescent="0.25">
      <c r="B610" s="233" t="s">
        <v>113</v>
      </c>
      <c r="C610" s="233" t="s">
        <v>1398</v>
      </c>
    </row>
    <row r="611" spans="2:3" x14ac:dyDescent="0.25">
      <c r="B611" s="233" t="s">
        <v>113</v>
      </c>
      <c r="C611" s="233" t="s">
        <v>1399</v>
      </c>
    </row>
    <row r="612" spans="2:3" x14ac:dyDescent="0.25">
      <c r="B612" s="233" t="s">
        <v>113</v>
      </c>
      <c r="C612" s="233" t="s">
        <v>1400</v>
      </c>
    </row>
    <row r="613" spans="2:3" x14ac:dyDescent="0.25">
      <c r="B613" s="233" t="s">
        <v>113</v>
      </c>
      <c r="C613" s="233" t="s">
        <v>1401</v>
      </c>
    </row>
    <row r="614" spans="2:3" x14ac:dyDescent="0.25">
      <c r="B614" s="233" t="s">
        <v>113</v>
      </c>
      <c r="C614" s="233" t="s">
        <v>1402</v>
      </c>
    </row>
    <row r="615" spans="2:3" x14ac:dyDescent="0.25">
      <c r="B615" s="233" t="s">
        <v>113</v>
      </c>
      <c r="C615" s="233" t="s">
        <v>1403</v>
      </c>
    </row>
    <row r="616" spans="2:3" x14ac:dyDescent="0.25">
      <c r="B616" s="233" t="s">
        <v>113</v>
      </c>
      <c r="C616" s="233" t="s">
        <v>1404</v>
      </c>
    </row>
    <row r="617" spans="2:3" x14ac:dyDescent="0.25">
      <c r="B617" s="233" t="s">
        <v>113</v>
      </c>
      <c r="C617" s="233" t="s">
        <v>651</v>
      </c>
    </row>
    <row r="618" spans="2:3" x14ac:dyDescent="0.25">
      <c r="B618" s="233" t="s">
        <v>113</v>
      </c>
      <c r="C618" s="233" t="s">
        <v>1405</v>
      </c>
    </row>
    <row r="619" spans="2:3" x14ac:dyDescent="0.25">
      <c r="B619" s="233" t="s">
        <v>113</v>
      </c>
      <c r="C619" s="233" t="s">
        <v>1406</v>
      </c>
    </row>
    <row r="620" spans="2:3" x14ac:dyDescent="0.25">
      <c r="B620" s="233" t="s">
        <v>113</v>
      </c>
      <c r="C620" s="233" t="s">
        <v>1407</v>
      </c>
    </row>
    <row r="621" spans="2:3" x14ac:dyDescent="0.25">
      <c r="B621" s="233" t="s">
        <v>113</v>
      </c>
      <c r="C621" s="233" t="s">
        <v>1408</v>
      </c>
    </row>
    <row r="622" spans="2:3" x14ac:dyDescent="0.25">
      <c r="B622" s="233" t="s">
        <v>113</v>
      </c>
      <c r="C622" s="233" t="s">
        <v>1409</v>
      </c>
    </row>
    <row r="623" spans="2:3" x14ac:dyDescent="0.25">
      <c r="B623" s="233" t="s">
        <v>113</v>
      </c>
      <c r="C623" s="233" t="s">
        <v>1410</v>
      </c>
    </row>
    <row r="624" spans="2:3" x14ac:dyDescent="0.25">
      <c r="B624" s="233" t="s">
        <v>113</v>
      </c>
      <c r="C624" s="233" t="s">
        <v>1411</v>
      </c>
    </row>
    <row r="625" spans="2:3" x14ac:dyDescent="0.25">
      <c r="B625" s="233" t="s">
        <v>113</v>
      </c>
      <c r="C625" s="233" t="s">
        <v>1412</v>
      </c>
    </row>
    <row r="626" spans="2:3" x14ac:dyDescent="0.25">
      <c r="B626" s="233" t="s">
        <v>113</v>
      </c>
      <c r="C626" s="233" t="s">
        <v>1413</v>
      </c>
    </row>
    <row r="627" spans="2:3" x14ac:dyDescent="0.25">
      <c r="B627" s="233" t="s">
        <v>113</v>
      </c>
      <c r="C627" s="233" t="s">
        <v>1414</v>
      </c>
    </row>
    <row r="628" spans="2:3" x14ac:dyDescent="0.25">
      <c r="B628" s="233" t="s">
        <v>113</v>
      </c>
      <c r="C628" s="233" t="s">
        <v>1415</v>
      </c>
    </row>
    <row r="629" spans="2:3" x14ac:dyDescent="0.25">
      <c r="B629" s="233" t="s">
        <v>113</v>
      </c>
      <c r="C629" s="233" t="s">
        <v>1416</v>
      </c>
    </row>
    <row r="630" spans="2:3" x14ac:dyDescent="0.25">
      <c r="B630" s="233" t="s">
        <v>113</v>
      </c>
      <c r="C630" s="233" t="s">
        <v>1417</v>
      </c>
    </row>
    <row r="631" spans="2:3" x14ac:dyDescent="0.25">
      <c r="B631" s="233" t="s">
        <v>113</v>
      </c>
      <c r="C631" s="233" t="s">
        <v>1418</v>
      </c>
    </row>
    <row r="632" spans="2:3" x14ac:dyDescent="0.25">
      <c r="B632" s="233" t="s">
        <v>113</v>
      </c>
      <c r="C632" s="233" t="s">
        <v>1419</v>
      </c>
    </row>
    <row r="633" spans="2:3" x14ac:dyDescent="0.25">
      <c r="B633" s="233" t="s">
        <v>113</v>
      </c>
      <c r="C633" s="233" t="s">
        <v>652</v>
      </c>
    </row>
    <row r="634" spans="2:3" x14ac:dyDescent="0.25">
      <c r="B634" s="233" t="s">
        <v>113</v>
      </c>
      <c r="C634" s="233" t="s">
        <v>1420</v>
      </c>
    </row>
    <row r="635" spans="2:3" x14ac:dyDescent="0.25">
      <c r="B635" s="233" t="s">
        <v>113</v>
      </c>
      <c r="C635" s="233" t="s">
        <v>1421</v>
      </c>
    </row>
    <row r="636" spans="2:3" x14ac:dyDescent="0.25">
      <c r="B636" s="233" t="s">
        <v>113</v>
      </c>
      <c r="C636" s="233" t="s">
        <v>1422</v>
      </c>
    </row>
    <row r="637" spans="2:3" x14ac:dyDescent="0.25">
      <c r="B637" s="233" t="s">
        <v>113</v>
      </c>
      <c r="C637" s="233" t="s">
        <v>1423</v>
      </c>
    </row>
    <row r="638" spans="2:3" x14ac:dyDescent="0.25">
      <c r="B638" s="233" t="s">
        <v>113</v>
      </c>
      <c r="C638" s="233" t="s">
        <v>1424</v>
      </c>
    </row>
    <row r="639" spans="2:3" x14ac:dyDescent="0.25">
      <c r="B639" s="233" t="s">
        <v>113</v>
      </c>
      <c r="C639" s="233" t="s">
        <v>653</v>
      </c>
    </row>
    <row r="640" spans="2:3" x14ac:dyDescent="0.25">
      <c r="B640" s="233" t="s">
        <v>113</v>
      </c>
      <c r="C640" s="233" t="s">
        <v>654</v>
      </c>
    </row>
    <row r="641" spans="2:3" x14ac:dyDescent="0.25">
      <c r="B641" s="233" t="s">
        <v>113</v>
      </c>
      <c r="C641" s="233" t="s">
        <v>655</v>
      </c>
    </row>
    <row r="642" spans="2:3" x14ac:dyDescent="0.25">
      <c r="B642" s="233" t="s">
        <v>113</v>
      </c>
      <c r="C642" s="233" t="s">
        <v>656</v>
      </c>
    </row>
    <row r="643" spans="2:3" x14ac:dyDescent="0.25">
      <c r="B643" s="233" t="s">
        <v>113</v>
      </c>
      <c r="C643" s="233" t="s">
        <v>657</v>
      </c>
    </row>
    <row r="644" spans="2:3" x14ac:dyDescent="0.25">
      <c r="B644" s="233" t="s">
        <v>113</v>
      </c>
      <c r="C644" s="233" t="s">
        <v>658</v>
      </c>
    </row>
    <row r="645" spans="2:3" x14ac:dyDescent="0.25">
      <c r="B645" s="233" t="s">
        <v>113</v>
      </c>
      <c r="C645" s="233" t="s">
        <v>659</v>
      </c>
    </row>
    <row r="646" spans="2:3" x14ac:dyDescent="0.25">
      <c r="B646" s="233" t="s">
        <v>113</v>
      </c>
      <c r="C646" s="233" t="s">
        <v>660</v>
      </c>
    </row>
    <row r="647" spans="2:3" x14ac:dyDescent="0.25">
      <c r="B647" s="233" t="s">
        <v>113</v>
      </c>
      <c r="C647" s="233" t="s">
        <v>661</v>
      </c>
    </row>
    <row r="648" spans="2:3" x14ac:dyDescent="0.25">
      <c r="B648" s="233" t="s">
        <v>113</v>
      </c>
      <c r="C648" s="233" t="s">
        <v>662</v>
      </c>
    </row>
    <row r="649" spans="2:3" x14ac:dyDescent="0.25">
      <c r="B649" s="233" t="s">
        <v>113</v>
      </c>
      <c r="C649" s="233" t="s">
        <v>663</v>
      </c>
    </row>
    <row r="650" spans="2:3" x14ac:dyDescent="0.25">
      <c r="B650" s="233" t="s">
        <v>113</v>
      </c>
      <c r="C650" s="233" t="s">
        <v>664</v>
      </c>
    </row>
    <row r="651" spans="2:3" x14ac:dyDescent="0.25">
      <c r="B651" s="233" t="s">
        <v>113</v>
      </c>
      <c r="C651" s="233" t="s">
        <v>665</v>
      </c>
    </row>
    <row r="652" spans="2:3" x14ac:dyDescent="0.25">
      <c r="B652" s="233" t="s">
        <v>113</v>
      </c>
      <c r="C652" s="233" t="s">
        <v>666</v>
      </c>
    </row>
    <row r="653" spans="2:3" x14ac:dyDescent="0.25">
      <c r="B653" s="233" t="s">
        <v>113</v>
      </c>
      <c r="C653" s="233" t="s">
        <v>667</v>
      </c>
    </row>
    <row r="654" spans="2:3" x14ac:dyDescent="0.25">
      <c r="B654" s="233" t="s">
        <v>113</v>
      </c>
      <c r="C654" s="233" t="s">
        <v>668</v>
      </c>
    </row>
    <row r="655" spans="2:3" x14ac:dyDescent="0.25">
      <c r="B655" s="233" t="s">
        <v>113</v>
      </c>
      <c r="C655" s="233" t="s">
        <v>669</v>
      </c>
    </row>
    <row r="656" spans="2:3" x14ac:dyDescent="0.25">
      <c r="B656" s="233" t="s">
        <v>114</v>
      </c>
      <c r="C656" s="233" t="s">
        <v>1425</v>
      </c>
    </row>
    <row r="657" spans="2:3" x14ac:dyDescent="0.25">
      <c r="B657" s="233" t="s">
        <v>114</v>
      </c>
      <c r="C657" s="233" t="s">
        <v>1426</v>
      </c>
    </row>
    <row r="658" spans="2:3" x14ac:dyDescent="0.25">
      <c r="B658" s="233" t="s">
        <v>114</v>
      </c>
      <c r="C658" s="233" t="s">
        <v>1427</v>
      </c>
    </row>
    <row r="659" spans="2:3" x14ac:dyDescent="0.25">
      <c r="B659" s="233" t="s">
        <v>114</v>
      </c>
      <c r="C659" s="233" t="s">
        <v>1428</v>
      </c>
    </row>
    <row r="660" spans="2:3" x14ac:dyDescent="0.25">
      <c r="B660" s="233" t="s">
        <v>114</v>
      </c>
      <c r="C660" s="233" t="s">
        <v>1429</v>
      </c>
    </row>
    <row r="661" spans="2:3" x14ac:dyDescent="0.25">
      <c r="B661" s="233" t="s">
        <v>114</v>
      </c>
      <c r="C661" s="233" t="s">
        <v>1430</v>
      </c>
    </row>
    <row r="662" spans="2:3" x14ac:dyDescent="0.25">
      <c r="B662" s="233" t="s">
        <v>114</v>
      </c>
      <c r="C662" s="233" t="s">
        <v>1431</v>
      </c>
    </row>
    <row r="663" spans="2:3" x14ac:dyDescent="0.25">
      <c r="B663" s="233" t="s">
        <v>114</v>
      </c>
      <c r="C663" s="233" t="s">
        <v>1432</v>
      </c>
    </row>
    <row r="664" spans="2:3" x14ac:dyDescent="0.25">
      <c r="B664" s="233" t="s">
        <v>114</v>
      </c>
      <c r="C664" s="233" t="s">
        <v>1433</v>
      </c>
    </row>
    <row r="665" spans="2:3" x14ac:dyDescent="0.25">
      <c r="B665" s="233" t="s">
        <v>114</v>
      </c>
      <c r="C665" s="233" t="s">
        <v>1434</v>
      </c>
    </row>
    <row r="666" spans="2:3" x14ac:dyDescent="0.25">
      <c r="B666" s="233" t="s">
        <v>114</v>
      </c>
      <c r="C666" s="233" t="s">
        <v>1435</v>
      </c>
    </row>
    <row r="667" spans="2:3" x14ac:dyDescent="0.25">
      <c r="B667" s="233" t="s">
        <v>114</v>
      </c>
      <c r="C667" s="233" t="s">
        <v>1436</v>
      </c>
    </row>
    <row r="668" spans="2:3" x14ac:dyDescent="0.25">
      <c r="B668" s="233" t="s">
        <v>114</v>
      </c>
      <c r="C668" s="233" t="s">
        <v>1437</v>
      </c>
    </row>
    <row r="669" spans="2:3" x14ac:dyDescent="0.25">
      <c r="B669" s="233" t="s">
        <v>114</v>
      </c>
      <c r="C669" s="233" t="s">
        <v>1438</v>
      </c>
    </row>
    <row r="670" spans="2:3" x14ac:dyDescent="0.25">
      <c r="B670" s="233" t="s">
        <v>114</v>
      </c>
      <c r="C670" s="233" t="s">
        <v>1439</v>
      </c>
    </row>
    <row r="671" spans="2:3" x14ac:dyDescent="0.25">
      <c r="B671" s="233" t="s">
        <v>114</v>
      </c>
      <c r="C671" s="233" t="s">
        <v>1440</v>
      </c>
    </row>
    <row r="672" spans="2:3" x14ac:dyDescent="0.25">
      <c r="B672" s="233" t="s">
        <v>114</v>
      </c>
      <c r="C672" s="233" t="s">
        <v>1441</v>
      </c>
    </row>
    <row r="673" spans="2:3" x14ac:dyDescent="0.25">
      <c r="B673" s="233" t="s">
        <v>114</v>
      </c>
      <c r="C673" s="233" t="s">
        <v>1442</v>
      </c>
    </row>
    <row r="674" spans="2:3" x14ac:dyDescent="0.25">
      <c r="B674" s="233" t="s">
        <v>114</v>
      </c>
      <c r="C674" s="233" t="s">
        <v>1443</v>
      </c>
    </row>
    <row r="675" spans="2:3" x14ac:dyDescent="0.25">
      <c r="B675" s="233" t="s">
        <v>114</v>
      </c>
      <c r="C675" s="233" t="s">
        <v>1444</v>
      </c>
    </row>
    <row r="676" spans="2:3" x14ac:dyDescent="0.25">
      <c r="B676" s="233" t="s">
        <v>114</v>
      </c>
      <c r="C676" s="233" t="s">
        <v>1445</v>
      </c>
    </row>
    <row r="677" spans="2:3" x14ac:dyDescent="0.25">
      <c r="B677" s="233" t="s">
        <v>114</v>
      </c>
      <c r="C677" s="233" t="s">
        <v>1446</v>
      </c>
    </row>
    <row r="678" spans="2:3" x14ac:dyDescent="0.25">
      <c r="B678" s="233" t="s">
        <v>114</v>
      </c>
      <c r="C678" s="233" t="s">
        <v>1447</v>
      </c>
    </row>
    <row r="679" spans="2:3" x14ac:dyDescent="0.25">
      <c r="B679" s="233" t="s">
        <v>114</v>
      </c>
      <c r="C679" s="233" t="s">
        <v>1448</v>
      </c>
    </row>
    <row r="680" spans="2:3" x14ac:dyDescent="0.25">
      <c r="B680" s="233" t="s">
        <v>114</v>
      </c>
      <c r="C680" s="233" t="s">
        <v>1449</v>
      </c>
    </row>
    <row r="681" spans="2:3" x14ac:dyDescent="0.25">
      <c r="B681" s="233" t="s">
        <v>114</v>
      </c>
      <c r="C681" s="233" t="s">
        <v>1450</v>
      </c>
    </row>
    <row r="682" spans="2:3" x14ac:dyDescent="0.25">
      <c r="B682" s="233" t="s">
        <v>114</v>
      </c>
      <c r="C682" s="233" t="s">
        <v>1451</v>
      </c>
    </row>
    <row r="683" spans="2:3" x14ac:dyDescent="0.25">
      <c r="B683" s="233" t="s">
        <v>114</v>
      </c>
      <c r="C683" s="233" t="s">
        <v>1452</v>
      </c>
    </row>
    <row r="684" spans="2:3" x14ac:dyDescent="0.25">
      <c r="B684" s="233" t="s">
        <v>114</v>
      </c>
      <c r="C684" s="233" t="s">
        <v>1453</v>
      </c>
    </row>
    <row r="685" spans="2:3" x14ac:dyDescent="0.25">
      <c r="B685" s="233" t="s">
        <v>114</v>
      </c>
      <c r="C685" s="233" t="s">
        <v>1454</v>
      </c>
    </row>
    <row r="686" spans="2:3" x14ac:dyDescent="0.25">
      <c r="B686" s="233" t="s">
        <v>114</v>
      </c>
      <c r="C686" s="233" t="s">
        <v>1455</v>
      </c>
    </row>
    <row r="687" spans="2:3" x14ac:dyDescent="0.25">
      <c r="B687" s="233" t="s">
        <v>114</v>
      </c>
      <c r="C687" s="233" t="s">
        <v>1456</v>
      </c>
    </row>
    <row r="688" spans="2:3" x14ac:dyDescent="0.25">
      <c r="B688" s="233" t="s">
        <v>114</v>
      </c>
      <c r="C688" s="233" t="s">
        <v>1457</v>
      </c>
    </row>
    <row r="689" spans="2:3" x14ac:dyDescent="0.25">
      <c r="B689" s="233" t="s">
        <v>114</v>
      </c>
      <c r="C689" s="233" t="s">
        <v>1458</v>
      </c>
    </row>
    <row r="690" spans="2:3" x14ac:dyDescent="0.25">
      <c r="B690" s="233" t="s">
        <v>114</v>
      </c>
      <c r="C690" s="233" t="s">
        <v>1459</v>
      </c>
    </row>
    <row r="691" spans="2:3" x14ac:dyDescent="0.25">
      <c r="B691" s="233" t="s">
        <v>114</v>
      </c>
      <c r="C691" s="233" t="s">
        <v>1460</v>
      </c>
    </row>
    <row r="692" spans="2:3" x14ac:dyDescent="0.25">
      <c r="B692" s="233" t="s">
        <v>114</v>
      </c>
      <c r="C692" s="233" t="s">
        <v>1461</v>
      </c>
    </row>
    <row r="693" spans="2:3" x14ac:dyDescent="0.25">
      <c r="B693" s="233" t="s">
        <v>114</v>
      </c>
      <c r="C693" s="233" t="s">
        <v>1462</v>
      </c>
    </row>
    <row r="694" spans="2:3" x14ac:dyDescent="0.25">
      <c r="B694" s="233" t="s">
        <v>114</v>
      </c>
      <c r="C694" s="233" t="s">
        <v>1463</v>
      </c>
    </row>
    <row r="695" spans="2:3" x14ac:dyDescent="0.25">
      <c r="B695" s="233" t="s">
        <v>114</v>
      </c>
      <c r="C695" s="233" t="s">
        <v>1464</v>
      </c>
    </row>
    <row r="696" spans="2:3" x14ac:dyDescent="0.25">
      <c r="B696" s="233" t="s">
        <v>114</v>
      </c>
      <c r="C696" s="233" t="s">
        <v>1465</v>
      </c>
    </row>
    <row r="697" spans="2:3" x14ac:dyDescent="0.25">
      <c r="B697" s="233" t="s">
        <v>114</v>
      </c>
      <c r="C697" s="233" t="s">
        <v>1466</v>
      </c>
    </row>
    <row r="698" spans="2:3" x14ac:dyDescent="0.25">
      <c r="B698" s="233" t="s">
        <v>114</v>
      </c>
      <c r="C698" s="233" t="s">
        <v>1467</v>
      </c>
    </row>
    <row r="699" spans="2:3" x14ac:dyDescent="0.25">
      <c r="B699" s="233" t="s">
        <v>114</v>
      </c>
      <c r="C699" s="233" t="s">
        <v>1468</v>
      </c>
    </row>
    <row r="700" spans="2:3" x14ac:dyDescent="0.25">
      <c r="B700" s="233" t="s">
        <v>114</v>
      </c>
      <c r="C700" s="233" t="s">
        <v>1469</v>
      </c>
    </row>
    <row r="701" spans="2:3" x14ac:dyDescent="0.25">
      <c r="B701" s="233" t="s">
        <v>114</v>
      </c>
      <c r="C701" s="233" t="s">
        <v>1470</v>
      </c>
    </row>
    <row r="702" spans="2:3" x14ac:dyDescent="0.25">
      <c r="B702" s="233" t="s">
        <v>114</v>
      </c>
      <c r="C702" s="233" t="s">
        <v>1471</v>
      </c>
    </row>
    <row r="703" spans="2:3" x14ac:dyDescent="0.25">
      <c r="B703" s="233" t="s">
        <v>114</v>
      </c>
      <c r="C703" s="233" t="s">
        <v>1472</v>
      </c>
    </row>
    <row r="704" spans="2:3" x14ac:dyDescent="0.25">
      <c r="B704" s="233" t="s">
        <v>114</v>
      </c>
      <c r="C704" s="233" t="s">
        <v>1473</v>
      </c>
    </row>
    <row r="705" spans="1:4" x14ac:dyDescent="0.25">
      <c r="B705" s="233" t="s">
        <v>114</v>
      </c>
      <c r="C705" s="233" t="s">
        <v>1474</v>
      </c>
    </row>
    <row r="706" spans="1:4" x14ac:dyDescent="0.25">
      <c r="B706" s="233" t="s">
        <v>114</v>
      </c>
      <c r="C706" s="233" t="s">
        <v>1475</v>
      </c>
    </row>
    <row r="707" spans="1:4" x14ac:dyDescent="0.25">
      <c r="B707" s="233" t="s">
        <v>114</v>
      </c>
      <c r="C707" s="233" t="s">
        <v>670</v>
      </c>
    </row>
    <row r="708" spans="1:4" x14ac:dyDescent="0.25">
      <c r="B708" s="233" t="s">
        <v>114</v>
      </c>
      <c r="C708" s="233" t="s">
        <v>671</v>
      </c>
    </row>
    <row r="709" spans="1:4" x14ac:dyDescent="0.25">
      <c r="B709" s="233" t="s">
        <v>114</v>
      </c>
      <c r="C709" s="233" t="s">
        <v>1476</v>
      </c>
    </row>
    <row r="710" spans="1:4" x14ac:dyDescent="0.25">
      <c r="B710" s="233" t="s">
        <v>114</v>
      </c>
      <c r="C710" s="233" t="s">
        <v>672</v>
      </c>
    </row>
    <row r="711" spans="1:4" x14ac:dyDescent="0.25">
      <c r="B711" s="233" t="s">
        <v>114</v>
      </c>
      <c r="C711" s="233" t="s">
        <v>673</v>
      </c>
    </row>
    <row r="712" spans="1:4" x14ac:dyDescent="0.25">
      <c r="B712" s="233" t="s">
        <v>114</v>
      </c>
      <c r="C712" s="233" t="s">
        <v>674</v>
      </c>
    </row>
    <row r="713" spans="1:4" x14ac:dyDescent="0.25">
      <c r="B713" s="233" t="s">
        <v>114</v>
      </c>
      <c r="C713" s="233" t="s">
        <v>675</v>
      </c>
    </row>
    <row r="714" spans="1:4" x14ac:dyDescent="0.25">
      <c r="B714" s="233" t="s">
        <v>114</v>
      </c>
      <c r="C714" s="233" t="s">
        <v>676</v>
      </c>
    </row>
    <row r="715" spans="1:4" x14ac:dyDescent="0.25">
      <c r="B715" s="233" t="s">
        <v>114</v>
      </c>
      <c r="C715" s="233" t="s">
        <v>1477</v>
      </c>
    </row>
    <row r="716" spans="1:4" x14ac:dyDescent="0.25">
      <c r="B716" s="233" t="s">
        <v>114</v>
      </c>
      <c r="C716" s="233" t="s">
        <v>677</v>
      </c>
    </row>
    <row r="717" spans="1:4" x14ac:dyDescent="0.25">
      <c r="B717" s="233" t="s">
        <v>114</v>
      </c>
      <c r="C717" s="233" t="s">
        <v>678</v>
      </c>
    </row>
    <row r="718" spans="1:4" x14ac:dyDescent="0.25">
      <c r="B718" s="233" t="s">
        <v>115</v>
      </c>
      <c r="C718" s="234" t="s">
        <v>2157</v>
      </c>
      <c r="D718" s="234" t="s">
        <v>2158</v>
      </c>
    </row>
    <row r="719" spans="1:4" s="234" customFormat="1" x14ac:dyDescent="0.25">
      <c r="A719" s="236"/>
      <c r="B719" s="233" t="s">
        <v>115</v>
      </c>
      <c r="C719" s="234" t="s">
        <v>2159</v>
      </c>
      <c r="D719" s="234" t="s">
        <v>2160</v>
      </c>
    </row>
    <row r="720" spans="1:4" s="234" customFormat="1" x14ac:dyDescent="0.25">
      <c r="A720" s="236"/>
      <c r="B720" s="233" t="s">
        <v>115</v>
      </c>
      <c r="C720" s="234" t="s">
        <v>2161</v>
      </c>
      <c r="D720" s="234" t="s">
        <v>2162</v>
      </c>
    </row>
    <row r="721" spans="1:4" s="234" customFormat="1" x14ac:dyDescent="0.25">
      <c r="A721" s="236"/>
      <c r="B721" s="233" t="s">
        <v>115</v>
      </c>
      <c r="C721" s="234" t="s">
        <v>2163</v>
      </c>
      <c r="D721" s="234" t="s">
        <v>2164</v>
      </c>
    </row>
    <row r="722" spans="1:4" s="234" customFormat="1" x14ac:dyDescent="0.25">
      <c r="A722" s="236"/>
      <c r="B722" s="233" t="s">
        <v>115</v>
      </c>
      <c r="C722" s="234" t="s">
        <v>2165</v>
      </c>
      <c r="D722" s="234" t="s">
        <v>2166</v>
      </c>
    </row>
    <row r="723" spans="1:4" s="234" customFormat="1" x14ac:dyDescent="0.25">
      <c r="A723" s="236"/>
      <c r="B723" s="233" t="s">
        <v>115</v>
      </c>
      <c r="C723" s="234" t="s">
        <v>2167</v>
      </c>
      <c r="D723" s="234" t="s">
        <v>2168</v>
      </c>
    </row>
    <row r="724" spans="1:4" s="234" customFormat="1" x14ac:dyDescent="0.25">
      <c r="A724" s="236"/>
      <c r="B724" s="233" t="s">
        <v>115</v>
      </c>
      <c r="C724" s="234" t="s">
        <v>2169</v>
      </c>
      <c r="D724" s="234" t="s">
        <v>2170</v>
      </c>
    </row>
    <row r="725" spans="1:4" s="234" customFormat="1" x14ac:dyDescent="0.25">
      <c r="A725" s="236"/>
      <c r="B725" s="233" t="s">
        <v>115</v>
      </c>
      <c r="C725" s="234" t="s">
        <v>2171</v>
      </c>
      <c r="D725" s="234" t="s">
        <v>2172</v>
      </c>
    </row>
    <row r="726" spans="1:4" s="234" customFormat="1" x14ac:dyDescent="0.25">
      <c r="A726" s="236"/>
      <c r="B726" s="233" t="s">
        <v>115</v>
      </c>
      <c r="C726" s="234" t="s">
        <v>2173</v>
      </c>
      <c r="D726" s="234" t="s">
        <v>2174</v>
      </c>
    </row>
    <row r="727" spans="1:4" s="234" customFormat="1" x14ac:dyDescent="0.25">
      <c r="A727" s="236"/>
      <c r="B727" s="233" t="s">
        <v>115</v>
      </c>
      <c r="C727" s="234" t="s">
        <v>2175</v>
      </c>
      <c r="D727" s="234" t="s">
        <v>2176</v>
      </c>
    </row>
    <row r="728" spans="1:4" s="234" customFormat="1" x14ac:dyDescent="0.25">
      <c r="A728" s="236"/>
      <c r="B728" s="233" t="s">
        <v>115</v>
      </c>
      <c r="C728" s="234" t="s">
        <v>2177</v>
      </c>
      <c r="D728" s="234" t="s">
        <v>2178</v>
      </c>
    </row>
    <row r="729" spans="1:4" s="234" customFormat="1" x14ac:dyDescent="0.25">
      <c r="A729" s="236"/>
      <c r="B729" s="233" t="s">
        <v>115</v>
      </c>
      <c r="C729" s="234" t="s">
        <v>2179</v>
      </c>
      <c r="D729" s="234" t="s">
        <v>2180</v>
      </c>
    </row>
    <row r="730" spans="1:4" s="234" customFormat="1" x14ac:dyDescent="0.25">
      <c r="A730" s="236"/>
      <c r="B730" s="233" t="s">
        <v>115</v>
      </c>
      <c r="C730" s="234" t="s">
        <v>2181</v>
      </c>
      <c r="D730" s="234" t="s">
        <v>2182</v>
      </c>
    </row>
    <row r="731" spans="1:4" s="234" customFormat="1" x14ac:dyDescent="0.25">
      <c r="A731" s="236"/>
      <c r="B731" s="233" t="s">
        <v>115</v>
      </c>
      <c r="C731" s="234" t="s">
        <v>2183</v>
      </c>
      <c r="D731" s="234" t="s">
        <v>2184</v>
      </c>
    </row>
    <row r="732" spans="1:4" s="234" customFormat="1" x14ac:dyDescent="0.25">
      <c r="A732" s="236"/>
      <c r="B732" s="233" t="s">
        <v>115</v>
      </c>
      <c r="C732" s="234" t="s">
        <v>2185</v>
      </c>
      <c r="D732" s="234" t="s">
        <v>2186</v>
      </c>
    </row>
    <row r="733" spans="1:4" s="234" customFormat="1" x14ac:dyDescent="0.25">
      <c r="A733" s="236"/>
      <c r="B733" s="233" t="s">
        <v>115</v>
      </c>
      <c r="C733" s="234" t="s">
        <v>2187</v>
      </c>
      <c r="D733" s="234" t="s">
        <v>2188</v>
      </c>
    </row>
    <row r="734" spans="1:4" s="234" customFormat="1" x14ac:dyDescent="0.25">
      <c r="A734" s="236"/>
      <c r="B734" s="233" t="s">
        <v>115</v>
      </c>
      <c r="C734" s="234" t="s">
        <v>2189</v>
      </c>
      <c r="D734" s="234" t="s">
        <v>2190</v>
      </c>
    </row>
    <row r="735" spans="1:4" s="234" customFormat="1" x14ac:dyDescent="0.25">
      <c r="A735" s="236"/>
      <c r="B735" s="233" t="s">
        <v>115</v>
      </c>
      <c r="C735" s="234" t="s">
        <v>2191</v>
      </c>
      <c r="D735" s="234" t="s">
        <v>2192</v>
      </c>
    </row>
    <row r="736" spans="1:4" x14ac:dyDescent="0.25">
      <c r="B736" s="233" t="s">
        <v>115</v>
      </c>
      <c r="C736" s="234" t="s">
        <v>2193</v>
      </c>
      <c r="D736" s="234" t="s">
        <v>2194</v>
      </c>
    </row>
    <row r="737" spans="1:4" s="234" customFormat="1" x14ac:dyDescent="0.25">
      <c r="A737" s="236"/>
      <c r="B737" s="233" t="s">
        <v>115</v>
      </c>
      <c r="C737" s="234" t="s">
        <v>2195</v>
      </c>
      <c r="D737" s="234" t="s">
        <v>2196</v>
      </c>
    </row>
    <row r="738" spans="1:4" s="234" customFormat="1" x14ac:dyDescent="0.25">
      <c r="A738" s="236"/>
      <c r="B738" s="233" t="s">
        <v>115</v>
      </c>
      <c r="C738" s="234" t="s">
        <v>2197</v>
      </c>
      <c r="D738" s="234" t="s">
        <v>2198</v>
      </c>
    </row>
    <row r="739" spans="1:4" s="234" customFormat="1" x14ac:dyDescent="0.25">
      <c r="A739" s="236"/>
      <c r="B739" s="233" t="s">
        <v>115</v>
      </c>
      <c r="C739" s="234" t="s">
        <v>2199</v>
      </c>
      <c r="D739" s="234" t="s">
        <v>2200</v>
      </c>
    </row>
    <row r="740" spans="1:4" s="234" customFormat="1" x14ac:dyDescent="0.25">
      <c r="A740" s="236"/>
      <c r="B740" s="233" t="s">
        <v>115</v>
      </c>
      <c r="C740" s="234" t="s">
        <v>2201</v>
      </c>
      <c r="D740" s="234" t="s">
        <v>2202</v>
      </c>
    </row>
    <row r="741" spans="1:4" s="234" customFormat="1" x14ac:dyDescent="0.25">
      <c r="A741" s="236"/>
      <c r="B741" s="233" t="s">
        <v>115</v>
      </c>
      <c r="C741" s="234" t="s">
        <v>2203</v>
      </c>
      <c r="D741" s="234" t="s">
        <v>2204</v>
      </c>
    </row>
    <row r="742" spans="1:4" s="234" customFormat="1" x14ac:dyDescent="0.25">
      <c r="A742" s="236"/>
      <c r="B742" s="233" t="s">
        <v>115</v>
      </c>
      <c r="C742" s="234" t="s">
        <v>2205</v>
      </c>
      <c r="D742" s="234" t="s">
        <v>2206</v>
      </c>
    </row>
    <row r="743" spans="1:4" x14ac:dyDescent="0.25">
      <c r="B743" s="233" t="s">
        <v>115</v>
      </c>
      <c r="C743" s="234" t="s">
        <v>2207</v>
      </c>
      <c r="D743" s="234" t="s">
        <v>2208</v>
      </c>
    </row>
    <row r="744" spans="1:4" s="234" customFormat="1" x14ac:dyDescent="0.25">
      <c r="A744" s="236"/>
      <c r="B744" s="233" t="s">
        <v>115</v>
      </c>
      <c r="C744" s="234" t="s">
        <v>2209</v>
      </c>
      <c r="D744" s="234" t="s">
        <v>2210</v>
      </c>
    </row>
    <row r="745" spans="1:4" s="234" customFormat="1" x14ac:dyDescent="0.25">
      <c r="A745" s="236"/>
      <c r="B745" s="233" t="s">
        <v>115</v>
      </c>
      <c r="C745" s="234" t="s">
        <v>2211</v>
      </c>
      <c r="D745" s="234" t="s">
        <v>2212</v>
      </c>
    </row>
    <row r="746" spans="1:4" x14ac:dyDescent="0.25">
      <c r="B746" s="233" t="s">
        <v>115</v>
      </c>
      <c r="C746" s="233" t="s">
        <v>1478</v>
      </c>
    </row>
    <row r="747" spans="1:4" x14ac:dyDescent="0.25">
      <c r="B747" s="233" t="s">
        <v>115</v>
      </c>
      <c r="C747" s="233" t="s">
        <v>1479</v>
      </c>
    </row>
    <row r="748" spans="1:4" x14ac:dyDescent="0.25">
      <c r="B748" s="233" t="s">
        <v>115</v>
      </c>
      <c r="C748" s="233" t="s">
        <v>1480</v>
      </c>
    </row>
    <row r="749" spans="1:4" x14ac:dyDescent="0.25">
      <c r="B749" s="233" t="s">
        <v>115</v>
      </c>
      <c r="C749" s="233" t="s">
        <v>1481</v>
      </c>
    </row>
    <row r="750" spans="1:4" x14ac:dyDescent="0.25">
      <c r="B750" s="233" t="s">
        <v>115</v>
      </c>
      <c r="C750" s="233" t="s">
        <v>1482</v>
      </c>
    </row>
    <row r="751" spans="1:4" x14ac:dyDescent="0.25">
      <c r="B751" s="233" t="s">
        <v>115</v>
      </c>
      <c r="C751" s="233" t="s">
        <v>1483</v>
      </c>
    </row>
    <row r="752" spans="1:4" x14ac:dyDescent="0.25">
      <c r="B752" s="233" t="s">
        <v>115</v>
      </c>
      <c r="C752" s="233" t="s">
        <v>1484</v>
      </c>
    </row>
    <row r="753" spans="2:3" x14ac:dyDescent="0.25">
      <c r="B753" s="233" t="s">
        <v>115</v>
      </c>
      <c r="C753" s="233" t="s">
        <v>1485</v>
      </c>
    </row>
    <row r="754" spans="2:3" x14ac:dyDescent="0.25">
      <c r="B754" s="233" t="s">
        <v>115</v>
      </c>
      <c r="C754" s="233" t="s">
        <v>1486</v>
      </c>
    </row>
    <row r="755" spans="2:3" x14ac:dyDescent="0.25">
      <c r="B755" s="233" t="s">
        <v>115</v>
      </c>
      <c r="C755" s="233" t="s">
        <v>1487</v>
      </c>
    </row>
    <row r="756" spans="2:3" x14ac:dyDescent="0.25">
      <c r="B756" s="233" t="s">
        <v>115</v>
      </c>
      <c r="C756" s="233" t="s">
        <v>1488</v>
      </c>
    </row>
    <row r="757" spans="2:3" x14ac:dyDescent="0.25">
      <c r="B757" s="233" t="s">
        <v>115</v>
      </c>
      <c r="C757" s="233" t="s">
        <v>1489</v>
      </c>
    </row>
    <row r="758" spans="2:3" x14ac:dyDescent="0.25">
      <c r="B758" s="233" t="s">
        <v>115</v>
      </c>
      <c r="C758" s="233" t="s">
        <v>1490</v>
      </c>
    </row>
    <row r="759" spans="2:3" x14ac:dyDescent="0.25">
      <c r="B759" s="233" t="s">
        <v>115</v>
      </c>
      <c r="C759" s="233" t="s">
        <v>1491</v>
      </c>
    </row>
    <row r="760" spans="2:3" x14ac:dyDescent="0.25">
      <c r="B760" s="233" t="s">
        <v>115</v>
      </c>
      <c r="C760" s="233" t="s">
        <v>679</v>
      </c>
    </row>
    <row r="761" spans="2:3" x14ac:dyDescent="0.25">
      <c r="B761" s="233" t="s">
        <v>115</v>
      </c>
      <c r="C761" s="233" t="s">
        <v>1492</v>
      </c>
    </row>
    <row r="762" spans="2:3" x14ac:dyDescent="0.25">
      <c r="B762" s="233" t="s">
        <v>115</v>
      </c>
      <c r="C762" s="233" t="s">
        <v>680</v>
      </c>
    </row>
    <row r="763" spans="2:3" x14ac:dyDescent="0.25">
      <c r="B763" s="233" t="s">
        <v>115</v>
      </c>
      <c r="C763" s="233" t="s">
        <v>1493</v>
      </c>
    </row>
    <row r="764" spans="2:3" x14ac:dyDescent="0.25">
      <c r="B764" s="233" t="s">
        <v>115</v>
      </c>
      <c r="C764" s="233" t="s">
        <v>681</v>
      </c>
    </row>
    <row r="765" spans="2:3" x14ac:dyDescent="0.25">
      <c r="B765" s="233" t="s">
        <v>115</v>
      </c>
      <c r="C765" s="233" t="s">
        <v>1494</v>
      </c>
    </row>
    <row r="766" spans="2:3" x14ac:dyDescent="0.25">
      <c r="B766" s="233" t="s">
        <v>115</v>
      </c>
      <c r="C766" s="233" t="s">
        <v>682</v>
      </c>
    </row>
    <row r="767" spans="2:3" x14ac:dyDescent="0.25">
      <c r="B767" s="233" t="s">
        <v>115</v>
      </c>
      <c r="C767" s="233" t="s">
        <v>1495</v>
      </c>
    </row>
    <row r="768" spans="2:3" x14ac:dyDescent="0.25">
      <c r="B768" s="233" t="s">
        <v>115</v>
      </c>
      <c r="C768" s="233" t="s">
        <v>683</v>
      </c>
    </row>
    <row r="769" spans="1:4" x14ac:dyDescent="0.25">
      <c r="B769" s="233" t="s">
        <v>115</v>
      </c>
      <c r="C769" s="233" t="s">
        <v>684</v>
      </c>
    </row>
    <row r="770" spans="1:4" x14ac:dyDescent="0.25">
      <c r="B770" s="233" t="s">
        <v>115</v>
      </c>
      <c r="C770" s="233" t="s">
        <v>1496</v>
      </c>
    </row>
    <row r="771" spans="1:4" x14ac:dyDescent="0.25">
      <c r="B771" s="233" t="s">
        <v>115</v>
      </c>
      <c r="C771" s="233" t="s">
        <v>685</v>
      </c>
    </row>
    <row r="772" spans="1:4" x14ac:dyDescent="0.25">
      <c r="B772" s="233" t="s">
        <v>115</v>
      </c>
      <c r="C772" s="233" t="s">
        <v>686</v>
      </c>
    </row>
    <row r="773" spans="1:4" x14ac:dyDescent="0.25">
      <c r="B773" s="233" t="s">
        <v>115</v>
      </c>
      <c r="C773" s="233" t="s">
        <v>687</v>
      </c>
    </row>
    <row r="774" spans="1:4" x14ac:dyDescent="0.25">
      <c r="B774" s="233" t="s">
        <v>115</v>
      </c>
      <c r="C774" s="233" t="s">
        <v>1497</v>
      </c>
    </row>
    <row r="775" spans="1:4" x14ac:dyDescent="0.25">
      <c r="B775" s="233" t="s">
        <v>115</v>
      </c>
      <c r="C775" s="233" t="s">
        <v>688</v>
      </c>
    </row>
    <row r="776" spans="1:4" x14ac:dyDescent="0.25">
      <c r="B776" s="233" t="s">
        <v>116</v>
      </c>
      <c r="C776" s="234" t="s">
        <v>2213</v>
      </c>
      <c r="D776" s="234" t="s">
        <v>2214</v>
      </c>
    </row>
    <row r="777" spans="1:4" s="234" customFormat="1" x14ac:dyDescent="0.25">
      <c r="A777" s="235"/>
      <c r="B777" s="233" t="s">
        <v>116</v>
      </c>
      <c r="C777" s="234" t="s">
        <v>2215</v>
      </c>
      <c r="D777" s="234" t="s">
        <v>2216</v>
      </c>
    </row>
    <row r="778" spans="1:4" s="234" customFormat="1" x14ac:dyDescent="0.25">
      <c r="A778" s="235"/>
      <c r="B778" s="233" t="s">
        <v>116</v>
      </c>
      <c r="C778" s="234" t="s">
        <v>2217</v>
      </c>
      <c r="D778" s="234" t="s">
        <v>2218</v>
      </c>
    </row>
    <row r="779" spans="1:4" s="234" customFormat="1" x14ac:dyDescent="0.25">
      <c r="A779" s="235"/>
      <c r="B779" s="233" t="s">
        <v>116</v>
      </c>
      <c r="C779" s="234" t="s">
        <v>2219</v>
      </c>
      <c r="D779" s="234" t="s">
        <v>2220</v>
      </c>
    </row>
    <row r="780" spans="1:4" s="234" customFormat="1" x14ac:dyDescent="0.25">
      <c r="A780" s="235"/>
      <c r="B780" s="233" t="s">
        <v>116</v>
      </c>
      <c r="C780" s="234" t="s">
        <v>2221</v>
      </c>
      <c r="D780" s="234" t="s">
        <v>2222</v>
      </c>
    </row>
    <row r="781" spans="1:4" s="234" customFormat="1" x14ac:dyDescent="0.25">
      <c r="A781" s="235"/>
      <c r="B781" s="233" t="s">
        <v>116</v>
      </c>
      <c r="C781" s="234" t="s">
        <v>2223</v>
      </c>
      <c r="D781" s="234" t="s">
        <v>2224</v>
      </c>
    </row>
    <row r="782" spans="1:4" s="234" customFormat="1" x14ac:dyDescent="0.25">
      <c r="A782" s="235"/>
      <c r="B782" s="233" t="s">
        <v>116</v>
      </c>
      <c r="C782" s="234" t="s">
        <v>2225</v>
      </c>
      <c r="D782" s="234" t="s">
        <v>2226</v>
      </c>
    </row>
    <row r="783" spans="1:4" s="234" customFormat="1" x14ac:dyDescent="0.25">
      <c r="A783" s="235"/>
      <c r="B783" s="233" t="s">
        <v>116</v>
      </c>
      <c r="C783" s="234" t="s">
        <v>2227</v>
      </c>
      <c r="D783" s="234" t="s">
        <v>2228</v>
      </c>
    </row>
    <row r="784" spans="1:4" x14ac:dyDescent="0.25">
      <c r="B784" s="233" t="s">
        <v>116</v>
      </c>
      <c r="C784" s="233" t="s">
        <v>1498</v>
      </c>
    </row>
    <row r="785" spans="2:3" x14ac:dyDescent="0.25">
      <c r="B785" s="233" t="s">
        <v>116</v>
      </c>
      <c r="C785" s="233" t="s">
        <v>1499</v>
      </c>
    </row>
    <row r="786" spans="2:3" x14ac:dyDescent="0.25">
      <c r="B786" s="233" t="s">
        <v>116</v>
      </c>
      <c r="C786" s="233" t="s">
        <v>1500</v>
      </c>
    </row>
    <row r="787" spans="2:3" x14ac:dyDescent="0.25">
      <c r="B787" s="233" t="s">
        <v>116</v>
      </c>
      <c r="C787" s="233" t="s">
        <v>1501</v>
      </c>
    </row>
    <row r="788" spans="2:3" x14ac:dyDescent="0.25">
      <c r="B788" s="233" t="s">
        <v>116</v>
      </c>
      <c r="C788" s="233" t="s">
        <v>1502</v>
      </c>
    </row>
    <row r="789" spans="2:3" x14ac:dyDescent="0.25">
      <c r="B789" s="233" t="s">
        <v>116</v>
      </c>
      <c r="C789" s="233" t="s">
        <v>1503</v>
      </c>
    </row>
    <row r="790" spans="2:3" x14ac:dyDescent="0.25">
      <c r="B790" s="233" t="s">
        <v>116</v>
      </c>
      <c r="C790" s="233" t="s">
        <v>1504</v>
      </c>
    </row>
    <row r="791" spans="2:3" x14ac:dyDescent="0.25">
      <c r="B791" s="233" t="s">
        <v>116</v>
      </c>
      <c r="C791" s="233" t="s">
        <v>1505</v>
      </c>
    </row>
    <row r="792" spans="2:3" x14ac:dyDescent="0.25">
      <c r="B792" s="233" t="s">
        <v>116</v>
      </c>
      <c r="C792" s="233" t="s">
        <v>1506</v>
      </c>
    </row>
    <row r="793" spans="2:3" x14ac:dyDescent="0.25">
      <c r="B793" s="233" t="s">
        <v>116</v>
      </c>
      <c r="C793" s="233" t="s">
        <v>1507</v>
      </c>
    </row>
    <row r="794" spans="2:3" x14ac:dyDescent="0.25">
      <c r="B794" s="233" t="s">
        <v>116</v>
      </c>
      <c r="C794" s="233" t="s">
        <v>1508</v>
      </c>
    </row>
    <row r="795" spans="2:3" x14ac:dyDescent="0.25">
      <c r="B795" s="233" t="s">
        <v>116</v>
      </c>
      <c r="C795" s="233" t="s">
        <v>1509</v>
      </c>
    </row>
    <row r="796" spans="2:3" x14ac:dyDescent="0.25">
      <c r="B796" s="233" t="s">
        <v>116</v>
      </c>
      <c r="C796" s="233" t="s">
        <v>1510</v>
      </c>
    </row>
    <row r="797" spans="2:3" x14ac:dyDescent="0.25">
      <c r="B797" s="233" t="s">
        <v>116</v>
      </c>
      <c r="C797" s="233" t="s">
        <v>1511</v>
      </c>
    </row>
    <row r="798" spans="2:3" x14ac:dyDescent="0.25">
      <c r="B798" s="233" t="s">
        <v>116</v>
      </c>
      <c r="C798" s="233" t="s">
        <v>1512</v>
      </c>
    </row>
    <row r="799" spans="2:3" x14ac:dyDescent="0.25">
      <c r="B799" s="233" t="s">
        <v>116</v>
      </c>
      <c r="C799" s="233" t="s">
        <v>1513</v>
      </c>
    </row>
    <row r="800" spans="2:3" x14ac:dyDescent="0.25">
      <c r="B800" s="233" t="s">
        <v>116</v>
      </c>
      <c r="C800" s="233" t="s">
        <v>1514</v>
      </c>
    </row>
    <row r="801" spans="2:3" x14ac:dyDescent="0.25">
      <c r="B801" s="233" t="s">
        <v>116</v>
      </c>
      <c r="C801" s="233" t="s">
        <v>1515</v>
      </c>
    </row>
    <row r="802" spans="2:3" x14ac:dyDescent="0.25">
      <c r="B802" s="233" t="s">
        <v>116</v>
      </c>
      <c r="C802" s="233" t="s">
        <v>1516</v>
      </c>
    </row>
    <row r="803" spans="2:3" x14ac:dyDescent="0.25">
      <c r="B803" s="233" t="s">
        <v>116</v>
      </c>
      <c r="C803" s="233" t="s">
        <v>689</v>
      </c>
    </row>
    <row r="804" spans="2:3" x14ac:dyDescent="0.25">
      <c r="B804" s="233" t="s">
        <v>116</v>
      </c>
      <c r="C804" s="233" t="s">
        <v>690</v>
      </c>
    </row>
    <row r="805" spans="2:3" x14ac:dyDescent="0.25">
      <c r="B805" s="233" t="s">
        <v>116</v>
      </c>
      <c r="C805" s="233" t="s">
        <v>691</v>
      </c>
    </row>
    <row r="806" spans="2:3" x14ac:dyDescent="0.25">
      <c r="B806" s="233" t="s">
        <v>116</v>
      </c>
      <c r="C806" s="233" t="s">
        <v>692</v>
      </c>
    </row>
    <row r="807" spans="2:3" x14ac:dyDescent="0.25">
      <c r="B807" s="233" t="s">
        <v>116</v>
      </c>
      <c r="C807" s="233" t="s">
        <v>693</v>
      </c>
    </row>
    <row r="808" spans="2:3" x14ac:dyDescent="0.25">
      <c r="B808" s="233" t="s">
        <v>116</v>
      </c>
      <c r="C808" s="233" t="s">
        <v>694</v>
      </c>
    </row>
    <row r="809" spans="2:3" x14ac:dyDescent="0.25">
      <c r="B809" s="233" t="s">
        <v>116</v>
      </c>
      <c r="C809" s="233" t="s">
        <v>1517</v>
      </c>
    </row>
    <row r="810" spans="2:3" x14ac:dyDescent="0.25">
      <c r="B810" s="233" t="s">
        <v>116</v>
      </c>
      <c r="C810" s="233" t="s">
        <v>695</v>
      </c>
    </row>
    <row r="811" spans="2:3" x14ac:dyDescent="0.25">
      <c r="B811" s="233" t="s">
        <v>116</v>
      </c>
      <c r="C811" s="233" t="s">
        <v>696</v>
      </c>
    </row>
    <row r="812" spans="2:3" x14ac:dyDescent="0.25">
      <c r="B812" s="233" t="s">
        <v>116</v>
      </c>
      <c r="C812" s="233" t="s">
        <v>697</v>
      </c>
    </row>
    <row r="813" spans="2:3" x14ac:dyDescent="0.25">
      <c r="B813" s="233" t="s">
        <v>117</v>
      </c>
      <c r="C813" s="233" t="s">
        <v>1518</v>
      </c>
    </row>
    <row r="814" spans="2:3" x14ac:dyDescent="0.25">
      <c r="B814" s="233" t="s">
        <v>117</v>
      </c>
      <c r="C814" s="233" t="s">
        <v>1519</v>
      </c>
    </row>
    <row r="815" spans="2:3" x14ac:dyDescent="0.25">
      <c r="B815" s="233" t="s">
        <v>117</v>
      </c>
      <c r="C815" s="233" t="s">
        <v>1520</v>
      </c>
    </row>
    <row r="816" spans="2:3" x14ac:dyDescent="0.25">
      <c r="B816" s="233" t="s">
        <v>117</v>
      </c>
      <c r="C816" s="233" t="s">
        <v>1521</v>
      </c>
    </row>
    <row r="817" spans="2:3" x14ac:dyDescent="0.25">
      <c r="B817" s="233" t="s">
        <v>117</v>
      </c>
      <c r="C817" s="233" t="s">
        <v>1522</v>
      </c>
    </row>
    <row r="818" spans="2:3" x14ac:dyDescent="0.25">
      <c r="B818" s="233" t="s">
        <v>117</v>
      </c>
      <c r="C818" s="233" t="s">
        <v>1523</v>
      </c>
    </row>
    <row r="819" spans="2:3" x14ac:dyDescent="0.25">
      <c r="B819" s="233" t="s">
        <v>117</v>
      </c>
      <c r="C819" s="233" t="s">
        <v>1524</v>
      </c>
    </row>
    <row r="820" spans="2:3" x14ac:dyDescent="0.25">
      <c r="B820" s="233" t="s">
        <v>117</v>
      </c>
      <c r="C820" s="233" t="s">
        <v>1525</v>
      </c>
    </row>
    <row r="821" spans="2:3" x14ac:dyDescent="0.25">
      <c r="B821" s="233" t="s">
        <v>117</v>
      </c>
      <c r="C821" s="233" t="s">
        <v>1526</v>
      </c>
    </row>
    <row r="822" spans="2:3" x14ac:dyDescent="0.25">
      <c r="B822" s="233" t="s">
        <v>117</v>
      </c>
      <c r="C822" s="233" t="s">
        <v>1527</v>
      </c>
    </row>
    <row r="823" spans="2:3" x14ac:dyDescent="0.25">
      <c r="B823" s="233" t="s">
        <v>117</v>
      </c>
      <c r="C823" s="233" t="s">
        <v>698</v>
      </c>
    </row>
    <row r="824" spans="2:3" x14ac:dyDescent="0.25">
      <c r="B824" s="233" t="s">
        <v>117</v>
      </c>
      <c r="C824" s="233" t="s">
        <v>699</v>
      </c>
    </row>
    <row r="825" spans="2:3" x14ac:dyDescent="0.25">
      <c r="B825" s="233" t="s">
        <v>117</v>
      </c>
      <c r="C825" s="233" t="s">
        <v>700</v>
      </c>
    </row>
    <row r="826" spans="2:3" x14ac:dyDescent="0.25">
      <c r="B826" s="233" t="s">
        <v>117</v>
      </c>
      <c r="C826" s="233" t="s">
        <v>1528</v>
      </c>
    </row>
    <row r="827" spans="2:3" x14ac:dyDescent="0.25">
      <c r="B827" s="233" t="s">
        <v>117</v>
      </c>
      <c r="C827" s="233" t="s">
        <v>542</v>
      </c>
    </row>
    <row r="828" spans="2:3" x14ac:dyDescent="0.25">
      <c r="B828" s="233" t="s">
        <v>118</v>
      </c>
      <c r="C828" s="233" t="s">
        <v>1529</v>
      </c>
    </row>
    <row r="829" spans="2:3" x14ac:dyDescent="0.25">
      <c r="B829" s="233" t="s">
        <v>118</v>
      </c>
      <c r="C829" s="233" t="s">
        <v>1530</v>
      </c>
    </row>
    <row r="830" spans="2:3" x14ac:dyDescent="0.25">
      <c r="B830" s="233" t="s">
        <v>118</v>
      </c>
      <c r="C830" s="233" t="s">
        <v>1531</v>
      </c>
    </row>
    <row r="831" spans="2:3" x14ac:dyDescent="0.25">
      <c r="B831" s="233" t="s">
        <v>118</v>
      </c>
      <c r="C831" s="233" t="s">
        <v>1532</v>
      </c>
    </row>
    <row r="832" spans="2:3" x14ac:dyDescent="0.25">
      <c r="B832" s="233" t="s">
        <v>118</v>
      </c>
      <c r="C832" s="233" t="s">
        <v>1533</v>
      </c>
    </row>
    <row r="833" spans="2:3" x14ac:dyDescent="0.25">
      <c r="B833" s="233" t="s">
        <v>118</v>
      </c>
      <c r="C833" s="233" t="s">
        <v>1534</v>
      </c>
    </row>
    <row r="834" spans="2:3" x14ac:dyDescent="0.25">
      <c r="B834" s="233" t="s">
        <v>118</v>
      </c>
      <c r="C834" s="233" t="s">
        <v>1535</v>
      </c>
    </row>
    <row r="835" spans="2:3" x14ac:dyDescent="0.25">
      <c r="B835" s="233" t="s">
        <v>118</v>
      </c>
      <c r="C835" s="233" t="s">
        <v>1536</v>
      </c>
    </row>
    <row r="836" spans="2:3" x14ac:dyDescent="0.25">
      <c r="B836" s="233" t="s">
        <v>118</v>
      </c>
      <c r="C836" s="233" t="s">
        <v>1537</v>
      </c>
    </row>
    <row r="837" spans="2:3" x14ac:dyDescent="0.25">
      <c r="B837" s="233" t="s">
        <v>118</v>
      </c>
      <c r="C837" s="233" t="s">
        <v>701</v>
      </c>
    </row>
    <row r="838" spans="2:3" x14ac:dyDescent="0.25">
      <c r="B838" s="233" t="s">
        <v>118</v>
      </c>
      <c r="C838" s="233" t="s">
        <v>1538</v>
      </c>
    </row>
    <row r="839" spans="2:3" x14ac:dyDescent="0.25">
      <c r="B839" s="233" t="s">
        <v>118</v>
      </c>
      <c r="C839" s="233" t="s">
        <v>1539</v>
      </c>
    </row>
    <row r="840" spans="2:3" x14ac:dyDescent="0.25">
      <c r="B840" s="233" t="s">
        <v>118</v>
      </c>
      <c r="C840" s="233" t="s">
        <v>1540</v>
      </c>
    </row>
    <row r="841" spans="2:3" x14ac:dyDescent="0.25">
      <c r="B841" s="233" t="s">
        <v>118</v>
      </c>
      <c r="C841" s="233" t="s">
        <v>702</v>
      </c>
    </row>
    <row r="842" spans="2:3" x14ac:dyDescent="0.25">
      <c r="B842" s="233" t="s">
        <v>118</v>
      </c>
      <c r="C842" s="233" t="s">
        <v>1541</v>
      </c>
    </row>
    <row r="843" spans="2:3" x14ac:dyDescent="0.25">
      <c r="B843" s="233" t="s">
        <v>118</v>
      </c>
      <c r="C843" s="233" t="s">
        <v>703</v>
      </c>
    </row>
    <row r="844" spans="2:3" x14ac:dyDescent="0.25">
      <c r="B844" s="233" t="s">
        <v>118</v>
      </c>
      <c r="C844" s="233" t="s">
        <v>1542</v>
      </c>
    </row>
    <row r="845" spans="2:3" x14ac:dyDescent="0.25">
      <c r="B845" s="233" t="s">
        <v>118</v>
      </c>
      <c r="C845" s="233" t="s">
        <v>1543</v>
      </c>
    </row>
    <row r="846" spans="2:3" x14ac:dyDescent="0.25">
      <c r="B846" s="233" t="s">
        <v>118</v>
      </c>
      <c r="C846" s="233" t="s">
        <v>704</v>
      </c>
    </row>
    <row r="847" spans="2:3" x14ac:dyDescent="0.25">
      <c r="B847" s="233" t="s">
        <v>119</v>
      </c>
      <c r="C847" s="233" t="s">
        <v>1544</v>
      </c>
    </row>
    <row r="848" spans="2:3" x14ac:dyDescent="0.25">
      <c r="B848" s="233" t="s">
        <v>119</v>
      </c>
      <c r="C848" s="233" t="s">
        <v>1545</v>
      </c>
    </row>
    <row r="849" spans="2:3" x14ac:dyDescent="0.25">
      <c r="B849" s="233" t="s">
        <v>119</v>
      </c>
      <c r="C849" s="233" t="s">
        <v>1546</v>
      </c>
    </row>
    <row r="850" spans="2:3" x14ac:dyDescent="0.25">
      <c r="B850" s="233" t="s">
        <v>119</v>
      </c>
      <c r="C850" s="233" t="s">
        <v>1547</v>
      </c>
    </row>
    <row r="851" spans="2:3" x14ac:dyDescent="0.25">
      <c r="B851" s="233" t="s">
        <v>119</v>
      </c>
      <c r="C851" s="233" t="s">
        <v>1548</v>
      </c>
    </row>
    <row r="852" spans="2:3" x14ac:dyDescent="0.25">
      <c r="B852" s="233" t="s">
        <v>119</v>
      </c>
      <c r="C852" s="233" t="s">
        <v>1549</v>
      </c>
    </row>
    <row r="853" spans="2:3" x14ac:dyDescent="0.25">
      <c r="B853" s="233" t="s">
        <v>119</v>
      </c>
      <c r="C853" s="233" t="s">
        <v>1550</v>
      </c>
    </row>
    <row r="854" spans="2:3" x14ac:dyDescent="0.25">
      <c r="B854" s="233" t="s">
        <v>119</v>
      </c>
      <c r="C854" s="233" t="s">
        <v>1551</v>
      </c>
    </row>
    <row r="855" spans="2:3" x14ac:dyDescent="0.25">
      <c r="B855" s="233" t="s">
        <v>119</v>
      </c>
      <c r="C855" s="233" t="s">
        <v>1552</v>
      </c>
    </row>
    <row r="856" spans="2:3" x14ac:dyDescent="0.25">
      <c r="B856" s="233" t="s">
        <v>119</v>
      </c>
      <c r="C856" s="233" t="s">
        <v>705</v>
      </c>
    </row>
    <row r="857" spans="2:3" x14ac:dyDescent="0.25">
      <c r="B857" s="233" t="s">
        <v>119</v>
      </c>
      <c r="C857" s="233" t="s">
        <v>706</v>
      </c>
    </row>
    <row r="858" spans="2:3" x14ac:dyDescent="0.25">
      <c r="B858" s="233" t="s">
        <v>119</v>
      </c>
      <c r="C858" s="233" t="s">
        <v>707</v>
      </c>
    </row>
    <row r="859" spans="2:3" x14ac:dyDescent="0.25">
      <c r="B859" s="233" t="s">
        <v>119</v>
      </c>
      <c r="C859" s="233" t="s">
        <v>708</v>
      </c>
    </row>
    <row r="860" spans="2:3" x14ac:dyDescent="0.25">
      <c r="B860" s="233" t="s">
        <v>119</v>
      </c>
      <c r="C860" s="233" t="s">
        <v>709</v>
      </c>
    </row>
    <row r="861" spans="2:3" x14ac:dyDescent="0.25">
      <c r="B861" s="233" t="s">
        <v>119</v>
      </c>
      <c r="C861" s="233" t="s">
        <v>710</v>
      </c>
    </row>
    <row r="862" spans="2:3" x14ac:dyDescent="0.25">
      <c r="B862" s="233" t="s">
        <v>119</v>
      </c>
      <c r="C862" s="233" t="s">
        <v>711</v>
      </c>
    </row>
    <row r="863" spans="2:3" x14ac:dyDescent="0.25">
      <c r="B863" s="233" t="s">
        <v>119</v>
      </c>
      <c r="C863" s="233" t="s">
        <v>712</v>
      </c>
    </row>
    <row r="864" spans="2:3" x14ac:dyDescent="0.25">
      <c r="B864" s="233" t="s">
        <v>120</v>
      </c>
      <c r="C864" s="233" t="s">
        <v>1553</v>
      </c>
    </row>
    <row r="865" spans="2:3" x14ac:dyDescent="0.25">
      <c r="B865" s="233" t="s">
        <v>120</v>
      </c>
      <c r="C865" s="233" t="s">
        <v>1554</v>
      </c>
    </row>
    <row r="866" spans="2:3" x14ac:dyDescent="0.25">
      <c r="B866" s="233" t="s">
        <v>120</v>
      </c>
      <c r="C866" s="233" t="s">
        <v>1555</v>
      </c>
    </row>
    <row r="867" spans="2:3" x14ac:dyDescent="0.25">
      <c r="B867" s="233" t="s">
        <v>120</v>
      </c>
      <c r="C867" s="233" t="s">
        <v>1556</v>
      </c>
    </row>
    <row r="868" spans="2:3" x14ac:dyDescent="0.25">
      <c r="B868" s="233" t="s">
        <v>120</v>
      </c>
      <c r="C868" s="233" t="s">
        <v>713</v>
      </c>
    </row>
    <row r="869" spans="2:3" x14ac:dyDescent="0.25">
      <c r="B869" s="233" t="s">
        <v>120</v>
      </c>
      <c r="C869" s="233" t="s">
        <v>1557</v>
      </c>
    </row>
    <row r="870" spans="2:3" x14ac:dyDescent="0.25">
      <c r="B870" s="233" t="s">
        <v>120</v>
      </c>
      <c r="C870" s="233" t="s">
        <v>1558</v>
      </c>
    </row>
    <row r="871" spans="2:3" x14ac:dyDescent="0.25">
      <c r="B871" s="233" t="s">
        <v>120</v>
      </c>
      <c r="C871" s="233" t="s">
        <v>1559</v>
      </c>
    </row>
    <row r="872" spans="2:3" x14ac:dyDescent="0.25">
      <c r="B872" s="233" t="s">
        <v>120</v>
      </c>
      <c r="C872" s="233" t="s">
        <v>1560</v>
      </c>
    </row>
    <row r="873" spans="2:3" x14ac:dyDescent="0.25">
      <c r="B873" s="233" t="s">
        <v>120</v>
      </c>
      <c r="C873" s="233" t="s">
        <v>1561</v>
      </c>
    </row>
    <row r="874" spans="2:3" x14ac:dyDescent="0.25">
      <c r="B874" s="233" t="s">
        <v>120</v>
      </c>
      <c r="C874" s="233" t="s">
        <v>1562</v>
      </c>
    </row>
    <row r="875" spans="2:3" x14ac:dyDescent="0.25">
      <c r="B875" s="233" t="s">
        <v>120</v>
      </c>
      <c r="C875" s="233" t="s">
        <v>1563</v>
      </c>
    </row>
    <row r="876" spans="2:3" x14ac:dyDescent="0.25">
      <c r="B876" s="233" t="s">
        <v>120</v>
      </c>
      <c r="C876" s="233" t="s">
        <v>1564</v>
      </c>
    </row>
    <row r="877" spans="2:3" x14ac:dyDescent="0.25">
      <c r="B877" s="233" t="s">
        <v>120</v>
      </c>
      <c r="C877" s="233" t="s">
        <v>714</v>
      </c>
    </row>
    <row r="878" spans="2:3" x14ac:dyDescent="0.25">
      <c r="B878" s="233" t="s">
        <v>120</v>
      </c>
      <c r="C878" s="233" t="s">
        <v>715</v>
      </c>
    </row>
    <row r="879" spans="2:3" x14ac:dyDescent="0.25">
      <c r="B879" s="233" t="s">
        <v>120</v>
      </c>
      <c r="C879" s="233" t="s">
        <v>1565</v>
      </c>
    </row>
    <row r="880" spans="2:3" x14ac:dyDescent="0.25">
      <c r="B880" s="233" t="s">
        <v>120</v>
      </c>
      <c r="C880" s="233" t="s">
        <v>489</v>
      </c>
    </row>
    <row r="881" spans="2:3" x14ac:dyDescent="0.25">
      <c r="B881" s="233" t="s">
        <v>120</v>
      </c>
      <c r="C881" s="233" t="s">
        <v>716</v>
      </c>
    </row>
    <row r="882" spans="2:3" x14ac:dyDescent="0.25">
      <c r="B882" s="233" t="s">
        <v>120</v>
      </c>
      <c r="C882" s="233" t="s">
        <v>1566</v>
      </c>
    </row>
    <row r="883" spans="2:3" x14ac:dyDescent="0.25">
      <c r="B883" s="233" t="s">
        <v>120</v>
      </c>
      <c r="C883" s="233" t="s">
        <v>717</v>
      </c>
    </row>
    <row r="884" spans="2:3" x14ac:dyDescent="0.25">
      <c r="B884" s="233" t="s">
        <v>120</v>
      </c>
      <c r="C884" s="233" t="s">
        <v>718</v>
      </c>
    </row>
    <row r="885" spans="2:3" x14ac:dyDescent="0.25">
      <c r="B885" s="233" t="s">
        <v>120</v>
      </c>
      <c r="C885" s="233" t="s">
        <v>719</v>
      </c>
    </row>
    <row r="886" spans="2:3" x14ac:dyDescent="0.25">
      <c r="B886" s="233" t="s">
        <v>120</v>
      </c>
      <c r="C886" s="233" t="s">
        <v>720</v>
      </c>
    </row>
    <row r="887" spans="2:3" x14ac:dyDescent="0.25">
      <c r="B887" s="233" t="s">
        <v>120</v>
      </c>
      <c r="C887" s="233" t="s">
        <v>721</v>
      </c>
    </row>
    <row r="888" spans="2:3" x14ac:dyDescent="0.25">
      <c r="B888" s="233" t="s">
        <v>120</v>
      </c>
      <c r="C888" s="233" t="s">
        <v>722</v>
      </c>
    </row>
    <row r="889" spans="2:3" x14ac:dyDescent="0.25">
      <c r="B889" s="233" t="s">
        <v>120</v>
      </c>
      <c r="C889" s="233" t="s">
        <v>723</v>
      </c>
    </row>
    <row r="890" spans="2:3" x14ac:dyDescent="0.25">
      <c r="B890" s="233" t="s">
        <v>120</v>
      </c>
      <c r="C890" s="233" t="s">
        <v>724</v>
      </c>
    </row>
    <row r="891" spans="2:3" x14ac:dyDescent="0.25">
      <c r="B891" s="233" t="s">
        <v>121</v>
      </c>
      <c r="C891" s="233" t="s">
        <v>1567</v>
      </c>
    </row>
    <row r="892" spans="2:3" x14ac:dyDescent="0.25">
      <c r="B892" s="233" t="s">
        <v>121</v>
      </c>
      <c r="C892" s="233" t="s">
        <v>1568</v>
      </c>
    </row>
    <row r="893" spans="2:3" x14ac:dyDescent="0.25">
      <c r="B893" s="233" t="s">
        <v>121</v>
      </c>
      <c r="C893" s="233" t="s">
        <v>1569</v>
      </c>
    </row>
    <row r="894" spans="2:3" x14ac:dyDescent="0.25">
      <c r="B894" s="233" t="s">
        <v>121</v>
      </c>
      <c r="C894" s="233" t="s">
        <v>1570</v>
      </c>
    </row>
    <row r="895" spans="2:3" x14ac:dyDescent="0.25">
      <c r="B895" s="233" t="s">
        <v>121</v>
      </c>
      <c r="C895" s="233" t="s">
        <v>1571</v>
      </c>
    </row>
    <row r="896" spans="2:3" x14ac:dyDescent="0.25">
      <c r="B896" s="233" t="s">
        <v>121</v>
      </c>
      <c r="C896" s="233" t="s">
        <v>1572</v>
      </c>
    </row>
    <row r="897" spans="2:3" x14ac:dyDescent="0.25">
      <c r="B897" s="233" t="s">
        <v>121</v>
      </c>
      <c r="C897" s="233" t="s">
        <v>1573</v>
      </c>
    </row>
    <row r="898" spans="2:3" x14ac:dyDescent="0.25">
      <c r="B898" s="233" t="s">
        <v>121</v>
      </c>
      <c r="C898" s="233" t="s">
        <v>1574</v>
      </c>
    </row>
    <row r="899" spans="2:3" x14ac:dyDescent="0.25">
      <c r="B899" s="233" t="s">
        <v>121</v>
      </c>
      <c r="C899" s="233" t="s">
        <v>1575</v>
      </c>
    </row>
    <row r="900" spans="2:3" x14ac:dyDescent="0.25">
      <c r="B900" s="233" t="s">
        <v>121</v>
      </c>
      <c r="C900" s="233" t="s">
        <v>1576</v>
      </c>
    </row>
    <row r="901" spans="2:3" x14ac:dyDescent="0.25">
      <c r="B901" s="233" t="s">
        <v>121</v>
      </c>
      <c r="C901" s="233" t="s">
        <v>1577</v>
      </c>
    </row>
    <row r="902" spans="2:3" x14ac:dyDescent="0.25">
      <c r="B902" s="233" t="s">
        <v>121</v>
      </c>
      <c r="C902" s="233" t="s">
        <v>1578</v>
      </c>
    </row>
    <row r="903" spans="2:3" x14ac:dyDescent="0.25">
      <c r="B903" s="233" t="s">
        <v>121</v>
      </c>
      <c r="C903" s="233" t="s">
        <v>1579</v>
      </c>
    </row>
    <row r="904" spans="2:3" x14ac:dyDescent="0.25">
      <c r="B904" s="233" t="s">
        <v>121</v>
      </c>
      <c r="C904" s="233" t="s">
        <v>1580</v>
      </c>
    </row>
    <row r="905" spans="2:3" x14ac:dyDescent="0.25">
      <c r="B905" s="233" t="s">
        <v>121</v>
      </c>
      <c r="C905" s="233" t="s">
        <v>1581</v>
      </c>
    </row>
    <row r="906" spans="2:3" x14ac:dyDescent="0.25">
      <c r="B906" s="233" t="s">
        <v>121</v>
      </c>
      <c r="C906" s="233" t="s">
        <v>1582</v>
      </c>
    </row>
    <row r="907" spans="2:3" x14ac:dyDescent="0.25">
      <c r="B907" s="233" t="s">
        <v>121</v>
      </c>
      <c r="C907" s="233" t="s">
        <v>1583</v>
      </c>
    </row>
    <row r="908" spans="2:3" x14ac:dyDescent="0.25">
      <c r="B908" s="233" t="s">
        <v>121</v>
      </c>
      <c r="C908" s="233" t="s">
        <v>1584</v>
      </c>
    </row>
    <row r="909" spans="2:3" x14ac:dyDescent="0.25">
      <c r="B909" s="233" t="s">
        <v>121</v>
      </c>
      <c r="C909" s="233" t="s">
        <v>1585</v>
      </c>
    </row>
    <row r="910" spans="2:3" x14ac:dyDescent="0.25">
      <c r="B910" s="233" t="s">
        <v>121</v>
      </c>
      <c r="C910" s="233" t="s">
        <v>725</v>
      </c>
    </row>
    <row r="911" spans="2:3" x14ac:dyDescent="0.25">
      <c r="B911" s="233" t="s">
        <v>121</v>
      </c>
      <c r="C911" s="233" t="s">
        <v>726</v>
      </c>
    </row>
    <row r="912" spans="2:3" x14ac:dyDescent="0.25">
      <c r="B912" s="233" t="s">
        <v>121</v>
      </c>
      <c r="C912" s="233" t="s">
        <v>621</v>
      </c>
    </row>
    <row r="913" spans="2:3" x14ac:dyDescent="0.25">
      <c r="B913" s="233" t="s">
        <v>121</v>
      </c>
      <c r="C913" s="233" t="s">
        <v>727</v>
      </c>
    </row>
    <row r="914" spans="2:3" x14ac:dyDescent="0.25">
      <c r="B914" s="233" t="s">
        <v>121</v>
      </c>
      <c r="C914" s="233" t="s">
        <v>728</v>
      </c>
    </row>
    <row r="915" spans="2:3" x14ac:dyDescent="0.25">
      <c r="B915" s="233" t="s">
        <v>121</v>
      </c>
      <c r="C915" s="233" t="s">
        <v>729</v>
      </c>
    </row>
    <row r="916" spans="2:3" x14ac:dyDescent="0.25">
      <c r="B916" s="233" t="s">
        <v>121</v>
      </c>
      <c r="C916" s="233" t="s">
        <v>1586</v>
      </c>
    </row>
    <row r="917" spans="2:3" x14ac:dyDescent="0.25">
      <c r="B917" s="233" t="s">
        <v>121</v>
      </c>
      <c r="C917" s="233" t="s">
        <v>730</v>
      </c>
    </row>
    <row r="918" spans="2:3" x14ac:dyDescent="0.25">
      <c r="B918" s="233" t="s">
        <v>121</v>
      </c>
      <c r="C918" s="233" t="s">
        <v>731</v>
      </c>
    </row>
    <row r="919" spans="2:3" x14ac:dyDescent="0.25">
      <c r="B919" s="233" t="s">
        <v>121</v>
      </c>
      <c r="C919" s="233" t="s">
        <v>732</v>
      </c>
    </row>
    <row r="920" spans="2:3" x14ac:dyDescent="0.25">
      <c r="B920" s="233" t="s">
        <v>121</v>
      </c>
      <c r="C920" s="233" t="s">
        <v>733</v>
      </c>
    </row>
    <row r="921" spans="2:3" x14ac:dyDescent="0.25">
      <c r="B921" s="233" t="s">
        <v>121</v>
      </c>
      <c r="C921" s="233" t="s">
        <v>1587</v>
      </c>
    </row>
    <row r="922" spans="2:3" x14ac:dyDescent="0.25">
      <c r="B922" s="233" t="s">
        <v>121</v>
      </c>
      <c r="C922" s="233" t="s">
        <v>734</v>
      </c>
    </row>
    <row r="923" spans="2:3" x14ac:dyDescent="0.25">
      <c r="B923" s="233" t="s">
        <v>121</v>
      </c>
      <c r="C923" s="233" t="s">
        <v>735</v>
      </c>
    </row>
    <row r="924" spans="2:3" x14ac:dyDescent="0.25">
      <c r="B924" s="233" t="s">
        <v>121</v>
      </c>
      <c r="C924" s="233" t="s">
        <v>736</v>
      </c>
    </row>
    <row r="925" spans="2:3" x14ac:dyDescent="0.25">
      <c r="B925" s="233" t="s">
        <v>121</v>
      </c>
      <c r="C925" s="233" t="s">
        <v>1588</v>
      </c>
    </row>
    <row r="926" spans="2:3" x14ac:dyDescent="0.25">
      <c r="B926" s="233" t="s">
        <v>121</v>
      </c>
      <c r="C926" s="233" t="s">
        <v>737</v>
      </c>
    </row>
    <row r="927" spans="2:3" x14ac:dyDescent="0.25">
      <c r="B927" s="233" t="s">
        <v>121</v>
      </c>
      <c r="C927" s="233" t="s">
        <v>738</v>
      </c>
    </row>
    <row r="928" spans="2:3" x14ac:dyDescent="0.25">
      <c r="B928" s="233" t="s">
        <v>121</v>
      </c>
      <c r="C928" s="233" t="s">
        <v>739</v>
      </c>
    </row>
    <row r="929" spans="2:3" x14ac:dyDescent="0.25">
      <c r="B929" s="233" t="s">
        <v>121</v>
      </c>
      <c r="C929" s="233" t="s">
        <v>740</v>
      </c>
    </row>
    <row r="930" spans="2:3" x14ac:dyDescent="0.25">
      <c r="B930" s="233" t="s">
        <v>121</v>
      </c>
      <c r="C930" s="233" t="s">
        <v>741</v>
      </c>
    </row>
    <row r="931" spans="2:3" x14ac:dyDescent="0.25">
      <c r="B931" s="233" t="s">
        <v>121</v>
      </c>
      <c r="C931" s="233" t="s">
        <v>1002</v>
      </c>
    </row>
    <row r="932" spans="2:3" x14ac:dyDescent="0.25">
      <c r="B932" s="233" t="s">
        <v>121</v>
      </c>
      <c r="C932" s="233" t="s">
        <v>742</v>
      </c>
    </row>
    <row r="933" spans="2:3" x14ac:dyDescent="0.25">
      <c r="B933" s="233" t="s">
        <v>121</v>
      </c>
      <c r="C933" s="233" t="s">
        <v>743</v>
      </c>
    </row>
    <row r="934" spans="2:3" x14ac:dyDescent="0.25">
      <c r="B934" s="233" t="s">
        <v>121</v>
      </c>
      <c r="C934" s="233" t="s">
        <v>744</v>
      </c>
    </row>
    <row r="935" spans="2:3" x14ac:dyDescent="0.25">
      <c r="B935" s="233" t="s">
        <v>121</v>
      </c>
      <c r="C935" s="233" t="s">
        <v>745</v>
      </c>
    </row>
    <row r="936" spans="2:3" x14ac:dyDescent="0.25">
      <c r="B936" s="233" t="s">
        <v>121</v>
      </c>
      <c r="C936" s="233" t="s">
        <v>746</v>
      </c>
    </row>
    <row r="937" spans="2:3" x14ac:dyDescent="0.25">
      <c r="B937" s="233" t="s">
        <v>121</v>
      </c>
      <c r="C937" s="233" t="s">
        <v>747</v>
      </c>
    </row>
    <row r="938" spans="2:3" x14ac:dyDescent="0.25">
      <c r="B938" s="233" t="s">
        <v>121</v>
      </c>
      <c r="C938" s="233" t="s">
        <v>748</v>
      </c>
    </row>
    <row r="939" spans="2:3" x14ac:dyDescent="0.25">
      <c r="B939" s="233" t="s">
        <v>121</v>
      </c>
      <c r="C939" s="233" t="s">
        <v>749</v>
      </c>
    </row>
    <row r="940" spans="2:3" x14ac:dyDescent="0.25">
      <c r="B940" s="233" t="s">
        <v>121</v>
      </c>
      <c r="C940" s="233" t="s">
        <v>750</v>
      </c>
    </row>
    <row r="941" spans="2:3" x14ac:dyDescent="0.25">
      <c r="B941" s="233" t="s">
        <v>121</v>
      </c>
      <c r="C941" s="233" t="s">
        <v>751</v>
      </c>
    </row>
    <row r="942" spans="2:3" x14ac:dyDescent="0.25">
      <c r="B942" s="233" t="s">
        <v>121</v>
      </c>
      <c r="C942" s="233" t="s">
        <v>752</v>
      </c>
    </row>
    <row r="943" spans="2:3" x14ac:dyDescent="0.25">
      <c r="B943" s="233" t="s">
        <v>121</v>
      </c>
      <c r="C943" s="233" t="s">
        <v>753</v>
      </c>
    </row>
    <row r="944" spans="2:3" x14ac:dyDescent="0.25">
      <c r="B944" s="233" t="s">
        <v>121</v>
      </c>
      <c r="C944" s="233" t="s">
        <v>754</v>
      </c>
    </row>
    <row r="945" spans="2:3" x14ac:dyDescent="0.25">
      <c r="B945" s="233" t="s">
        <v>121</v>
      </c>
      <c r="C945" s="233" t="s">
        <v>755</v>
      </c>
    </row>
    <row r="946" spans="2:3" x14ac:dyDescent="0.25">
      <c r="B946" s="233" t="s">
        <v>121</v>
      </c>
      <c r="C946" s="233" t="s">
        <v>756</v>
      </c>
    </row>
    <row r="947" spans="2:3" x14ac:dyDescent="0.25">
      <c r="B947" s="233" t="s">
        <v>121</v>
      </c>
      <c r="C947" s="233" t="s">
        <v>757</v>
      </c>
    </row>
    <row r="948" spans="2:3" x14ac:dyDescent="0.25">
      <c r="B948" s="233" t="s">
        <v>121</v>
      </c>
      <c r="C948" s="233" t="s">
        <v>1589</v>
      </c>
    </row>
    <row r="949" spans="2:3" x14ac:dyDescent="0.25">
      <c r="B949" s="233" t="s">
        <v>121</v>
      </c>
      <c r="C949" s="233" t="s">
        <v>758</v>
      </c>
    </row>
    <row r="950" spans="2:3" x14ac:dyDescent="0.25">
      <c r="B950" s="233" t="s">
        <v>121</v>
      </c>
      <c r="C950" s="233" t="s">
        <v>759</v>
      </c>
    </row>
    <row r="951" spans="2:3" x14ac:dyDescent="0.25">
      <c r="B951" s="233" t="s">
        <v>121</v>
      </c>
      <c r="C951" s="233" t="s">
        <v>760</v>
      </c>
    </row>
    <row r="952" spans="2:3" x14ac:dyDescent="0.25">
      <c r="B952" s="233" t="s">
        <v>121</v>
      </c>
      <c r="C952" s="233" t="s">
        <v>761</v>
      </c>
    </row>
    <row r="953" spans="2:3" x14ac:dyDescent="0.25">
      <c r="B953" s="233" t="s">
        <v>121</v>
      </c>
      <c r="C953" s="233" t="s">
        <v>762</v>
      </c>
    </row>
    <row r="954" spans="2:3" x14ac:dyDescent="0.25">
      <c r="B954" s="233" t="s">
        <v>121</v>
      </c>
      <c r="C954" s="233" t="s">
        <v>706</v>
      </c>
    </row>
    <row r="955" spans="2:3" x14ac:dyDescent="0.25">
      <c r="B955" s="233" t="s">
        <v>121</v>
      </c>
      <c r="C955" s="233" t="s">
        <v>763</v>
      </c>
    </row>
    <row r="956" spans="2:3" x14ac:dyDescent="0.25">
      <c r="B956" s="233" t="s">
        <v>121</v>
      </c>
      <c r="C956" s="233" t="s">
        <v>764</v>
      </c>
    </row>
    <row r="957" spans="2:3" x14ac:dyDescent="0.25">
      <c r="B957" s="233" t="s">
        <v>121</v>
      </c>
      <c r="C957" s="233" t="s">
        <v>765</v>
      </c>
    </row>
    <row r="958" spans="2:3" x14ac:dyDescent="0.25">
      <c r="B958" s="233" t="s">
        <v>121</v>
      </c>
      <c r="C958" s="233" t="s">
        <v>766</v>
      </c>
    </row>
    <row r="959" spans="2:3" x14ac:dyDescent="0.25">
      <c r="B959" s="233" t="s">
        <v>121</v>
      </c>
      <c r="C959" s="233" t="s">
        <v>767</v>
      </c>
    </row>
    <row r="960" spans="2:3" x14ac:dyDescent="0.25">
      <c r="B960" s="233" t="s">
        <v>121</v>
      </c>
      <c r="C960" s="233" t="s">
        <v>627</v>
      </c>
    </row>
    <row r="961" spans="2:3" x14ac:dyDescent="0.25">
      <c r="B961" s="233" t="s">
        <v>121</v>
      </c>
      <c r="C961" s="233" t="s">
        <v>768</v>
      </c>
    </row>
    <row r="962" spans="2:3" x14ac:dyDescent="0.25">
      <c r="B962" s="233" t="s">
        <v>121</v>
      </c>
      <c r="C962" s="233" t="s">
        <v>769</v>
      </c>
    </row>
    <row r="963" spans="2:3" x14ac:dyDescent="0.25">
      <c r="B963" s="233" t="s">
        <v>121</v>
      </c>
      <c r="C963" s="233" t="s">
        <v>770</v>
      </c>
    </row>
    <row r="964" spans="2:3" x14ac:dyDescent="0.25">
      <c r="B964" s="233" t="s">
        <v>121</v>
      </c>
      <c r="C964" s="233" t="s">
        <v>771</v>
      </c>
    </row>
    <row r="965" spans="2:3" x14ac:dyDescent="0.25">
      <c r="B965" s="233" t="s">
        <v>121</v>
      </c>
      <c r="C965" s="233" t="s">
        <v>772</v>
      </c>
    </row>
    <row r="966" spans="2:3" x14ac:dyDescent="0.25">
      <c r="B966" s="233" t="s">
        <v>121</v>
      </c>
      <c r="C966" s="233" t="s">
        <v>773</v>
      </c>
    </row>
    <row r="967" spans="2:3" x14ac:dyDescent="0.25">
      <c r="B967" s="233" t="s">
        <v>121</v>
      </c>
      <c r="C967" s="233" t="s">
        <v>774</v>
      </c>
    </row>
    <row r="968" spans="2:3" x14ac:dyDescent="0.25">
      <c r="B968" s="233" t="s">
        <v>122</v>
      </c>
      <c r="C968" s="233" t="s">
        <v>1590</v>
      </c>
    </row>
    <row r="969" spans="2:3" x14ac:dyDescent="0.25">
      <c r="B969" s="233" t="s">
        <v>122</v>
      </c>
      <c r="C969" s="233" t="s">
        <v>1591</v>
      </c>
    </row>
    <row r="970" spans="2:3" x14ac:dyDescent="0.25">
      <c r="B970" s="233" t="s">
        <v>122</v>
      </c>
      <c r="C970" s="233" t="s">
        <v>1592</v>
      </c>
    </row>
    <row r="971" spans="2:3" x14ac:dyDescent="0.25">
      <c r="B971" s="233" t="s">
        <v>122</v>
      </c>
      <c r="C971" s="233" t="s">
        <v>1593</v>
      </c>
    </row>
    <row r="972" spans="2:3" x14ac:dyDescent="0.25">
      <c r="B972" s="233" t="s">
        <v>122</v>
      </c>
      <c r="C972" s="233" t="s">
        <v>1594</v>
      </c>
    </row>
    <row r="973" spans="2:3" x14ac:dyDescent="0.25">
      <c r="B973" s="233" t="s">
        <v>122</v>
      </c>
      <c r="C973" s="233" t="s">
        <v>1595</v>
      </c>
    </row>
    <row r="974" spans="2:3" x14ac:dyDescent="0.25">
      <c r="B974" s="233" t="s">
        <v>122</v>
      </c>
      <c r="C974" s="233" t="s">
        <v>1596</v>
      </c>
    </row>
    <row r="975" spans="2:3" x14ac:dyDescent="0.25">
      <c r="B975" s="233" t="s">
        <v>122</v>
      </c>
      <c r="C975" s="233" t="s">
        <v>1597</v>
      </c>
    </row>
    <row r="976" spans="2:3" x14ac:dyDescent="0.25">
      <c r="B976" s="233" t="s">
        <v>122</v>
      </c>
      <c r="C976" s="233" t="s">
        <v>1598</v>
      </c>
    </row>
    <row r="977" spans="2:3" x14ac:dyDescent="0.25">
      <c r="B977" s="233" t="s">
        <v>122</v>
      </c>
      <c r="C977" s="233" t="s">
        <v>1599</v>
      </c>
    </row>
    <row r="978" spans="2:3" x14ac:dyDescent="0.25">
      <c r="B978" s="233" t="s">
        <v>122</v>
      </c>
      <c r="C978" s="233" t="s">
        <v>1600</v>
      </c>
    </row>
    <row r="979" spans="2:3" x14ac:dyDescent="0.25">
      <c r="B979" s="233" t="s">
        <v>122</v>
      </c>
      <c r="C979" s="233" t="s">
        <v>1601</v>
      </c>
    </row>
    <row r="980" spans="2:3" x14ac:dyDescent="0.25">
      <c r="B980" s="233" t="s">
        <v>122</v>
      </c>
      <c r="C980" s="233" t="s">
        <v>1602</v>
      </c>
    </row>
    <row r="981" spans="2:3" x14ac:dyDescent="0.25">
      <c r="B981" s="233" t="s">
        <v>122</v>
      </c>
      <c r="C981" s="233" t="s">
        <v>1603</v>
      </c>
    </row>
    <row r="982" spans="2:3" x14ac:dyDescent="0.25">
      <c r="B982" s="233" t="s">
        <v>122</v>
      </c>
      <c r="C982" s="233" t="s">
        <v>1604</v>
      </c>
    </row>
    <row r="983" spans="2:3" x14ac:dyDescent="0.25">
      <c r="B983" s="233" t="s">
        <v>122</v>
      </c>
      <c r="C983" s="233" t="s">
        <v>1605</v>
      </c>
    </row>
    <row r="984" spans="2:3" x14ac:dyDescent="0.25">
      <c r="B984" s="233" t="s">
        <v>122</v>
      </c>
      <c r="C984" s="233" t="s">
        <v>775</v>
      </c>
    </row>
    <row r="985" spans="2:3" x14ac:dyDescent="0.25">
      <c r="B985" s="233" t="s">
        <v>122</v>
      </c>
      <c r="C985" s="233" t="s">
        <v>1606</v>
      </c>
    </row>
    <row r="986" spans="2:3" x14ac:dyDescent="0.25">
      <c r="B986" s="233" t="s">
        <v>122</v>
      </c>
      <c r="C986" s="233" t="s">
        <v>1607</v>
      </c>
    </row>
    <row r="987" spans="2:3" x14ac:dyDescent="0.25">
      <c r="B987" s="233" t="s">
        <v>122</v>
      </c>
      <c r="C987" s="233" t="s">
        <v>1608</v>
      </c>
    </row>
    <row r="988" spans="2:3" x14ac:dyDescent="0.25">
      <c r="B988" s="233" t="s">
        <v>122</v>
      </c>
      <c r="C988" s="233" t="s">
        <v>1609</v>
      </c>
    </row>
    <row r="989" spans="2:3" x14ac:dyDescent="0.25">
      <c r="B989" s="233" t="s">
        <v>122</v>
      </c>
      <c r="C989" s="233" t="s">
        <v>1610</v>
      </c>
    </row>
    <row r="990" spans="2:3" x14ac:dyDescent="0.25">
      <c r="B990" s="233" t="s">
        <v>122</v>
      </c>
      <c r="C990" s="233" t="s">
        <v>776</v>
      </c>
    </row>
    <row r="991" spans="2:3" x14ac:dyDescent="0.25">
      <c r="B991" s="233" t="s">
        <v>122</v>
      </c>
      <c r="C991" s="233" t="s">
        <v>1611</v>
      </c>
    </row>
    <row r="992" spans="2:3" x14ac:dyDescent="0.25">
      <c r="B992" s="233" t="s">
        <v>122</v>
      </c>
      <c r="C992" s="233" t="s">
        <v>1612</v>
      </c>
    </row>
    <row r="993" spans="2:3" x14ac:dyDescent="0.25">
      <c r="B993" s="233" t="s">
        <v>122</v>
      </c>
      <c r="C993" s="233" t="s">
        <v>777</v>
      </c>
    </row>
    <row r="994" spans="2:3" x14ac:dyDescent="0.25">
      <c r="B994" s="233" t="s">
        <v>122</v>
      </c>
      <c r="C994" s="233" t="s">
        <v>778</v>
      </c>
    </row>
    <row r="995" spans="2:3" x14ac:dyDescent="0.25">
      <c r="B995" s="233" t="s">
        <v>122</v>
      </c>
      <c r="C995" s="233" t="s">
        <v>779</v>
      </c>
    </row>
    <row r="996" spans="2:3" x14ac:dyDescent="0.25">
      <c r="B996" s="233" t="s">
        <v>122</v>
      </c>
      <c r="C996" s="233" t="s">
        <v>780</v>
      </c>
    </row>
    <row r="997" spans="2:3" x14ac:dyDescent="0.25">
      <c r="B997" s="233" t="s">
        <v>122</v>
      </c>
      <c r="C997" s="233" t="s">
        <v>781</v>
      </c>
    </row>
    <row r="998" spans="2:3" x14ac:dyDescent="0.25">
      <c r="B998" s="233" t="s">
        <v>122</v>
      </c>
      <c r="C998" s="233" t="s">
        <v>1613</v>
      </c>
    </row>
    <row r="999" spans="2:3" x14ac:dyDescent="0.25">
      <c r="B999" s="233" t="s">
        <v>122</v>
      </c>
      <c r="C999" s="233" t="s">
        <v>706</v>
      </c>
    </row>
    <row r="1000" spans="2:3" x14ac:dyDescent="0.25">
      <c r="B1000" s="233" t="s">
        <v>122</v>
      </c>
      <c r="C1000" s="233" t="s">
        <v>1614</v>
      </c>
    </row>
    <row r="1001" spans="2:3" x14ac:dyDescent="0.25">
      <c r="B1001" s="233" t="s">
        <v>122</v>
      </c>
      <c r="C1001" s="233" t="s">
        <v>782</v>
      </c>
    </row>
    <row r="1002" spans="2:3" x14ac:dyDescent="0.25">
      <c r="B1002" s="233" t="s">
        <v>122</v>
      </c>
      <c r="C1002" s="233" t="s">
        <v>783</v>
      </c>
    </row>
    <row r="1003" spans="2:3" x14ac:dyDescent="0.25">
      <c r="B1003" s="233" t="s">
        <v>122</v>
      </c>
      <c r="C1003" s="233" t="s">
        <v>784</v>
      </c>
    </row>
    <row r="1004" spans="2:3" x14ac:dyDescent="0.25">
      <c r="B1004" s="233" t="s">
        <v>122</v>
      </c>
      <c r="C1004" s="233" t="s">
        <v>785</v>
      </c>
    </row>
    <row r="1005" spans="2:3" x14ac:dyDescent="0.25">
      <c r="B1005" s="233" t="s">
        <v>122</v>
      </c>
      <c r="C1005" s="233" t="s">
        <v>786</v>
      </c>
    </row>
    <row r="1006" spans="2:3" x14ac:dyDescent="0.25">
      <c r="B1006" s="233" t="s">
        <v>122</v>
      </c>
      <c r="C1006" s="233" t="s">
        <v>787</v>
      </c>
    </row>
    <row r="1007" spans="2:3" x14ac:dyDescent="0.25">
      <c r="B1007" s="233" t="s">
        <v>122</v>
      </c>
      <c r="C1007" s="233" t="s">
        <v>788</v>
      </c>
    </row>
    <row r="1008" spans="2:3" x14ac:dyDescent="0.25">
      <c r="B1008" s="233" t="s">
        <v>122</v>
      </c>
      <c r="C1008" s="233" t="s">
        <v>1615</v>
      </c>
    </row>
    <row r="1009" spans="1:5" x14ac:dyDescent="0.25">
      <c r="B1009" s="233" t="s">
        <v>122</v>
      </c>
      <c r="C1009" s="233" t="s">
        <v>789</v>
      </c>
    </row>
    <row r="1010" spans="1:5" x14ac:dyDescent="0.25">
      <c r="B1010" s="233" t="s">
        <v>123</v>
      </c>
      <c r="C1010" s="234" t="s">
        <v>2229</v>
      </c>
      <c r="D1010" s="234" t="s">
        <v>2230</v>
      </c>
    </row>
    <row r="1011" spans="1:5" s="234" customFormat="1" x14ac:dyDescent="0.25">
      <c r="A1011" s="236"/>
      <c r="B1011" s="233" t="s">
        <v>123</v>
      </c>
      <c r="C1011" s="234" t="s">
        <v>2231</v>
      </c>
      <c r="D1011" s="234" t="s">
        <v>2232</v>
      </c>
    </row>
    <row r="1012" spans="1:5" s="234" customFormat="1" x14ac:dyDescent="0.25">
      <c r="A1012" s="236"/>
      <c r="B1012" s="233" t="s">
        <v>123</v>
      </c>
      <c r="C1012" s="234" t="s">
        <v>2233</v>
      </c>
      <c r="D1012" s="234" t="s">
        <v>2234</v>
      </c>
    </row>
    <row r="1013" spans="1:5" x14ac:dyDescent="0.25">
      <c r="B1013" s="233" t="s">
        <v>123</v>
      </c>
      <c r="C1013" s="234" t="s">
        <v>2235</v>
      </c>
      <c r="D1013" s="234" t="s">
        <v>2236</v>
      </c>
    </row>
    <row r="1014" spans="1:5" s="234" customFormat="1" x14ac:dyDescent="0.25">
      <c r="A1014" s="236"/>
      <c r="B1014" s="233" t="s">
        <v>123</v>
      </c>
      <c r="C1014" s="234" t="s">
        <v>2238</v>
      </c>
      <c r="D1014" s="234" t="s">
        <v>2239</v>
      </c>
      <c r="E1014" s="237" t="s">
        <v>2237</v>
      </c>
    </row>
    <row r="1015" spans="1:5" s="234" customFormat="1" x14ac:dyDescent="0.25">
      <c r="A1015" s="236"/>
      <c r="B1015" s="233" t="s">
        <v>123</v>
      </c>
      <c r="C1015" s="234" t="s">
        <v>2240</v>
      </c>
      <c r="D1015" s="234" t="s">
        <v>2241</v>
      </c>
      <c r="E1015" s="237" t="s">
        <v>2237</v>
      </c>
    </row>
    <row r="1016" spans="1:5" x14ac:dyDescent="0.25">
      <c r="B1016" s="233" t="s">
        <v>123</v>
      </c>
      <c r="C1016" s="233" t="s">
        <v>1616</v>
      </c>
    </row>
    <row r="1017" spans="1:5" x14ac:dyDescent="0.25">
      <c r="B1017" s="233" t="s">
        <v>123</v>
      </c>
      <c r="C1017" s="233" t="s">
        <v>1617</v>
      </c>
    </row>
    <row r="1018" spans="1:5" x14ac:dyDescent="0.25">
      <c r="B1018" s="233" t="s">
        <v>123</v>
      </c>
      <c r="C1018" s="233" t="s">
        <v>1618</v>
      </c>
    </row>
    <row r="1019" spans="1:5" x14ac:dyDescent="0.25">
      <c r="B1019" s="233" t="s">
        <v>123</v>
      </c>
      <c r="C1019" s="233" t="s">
        <v>1619</v>
      </c>
    </row>
    <row r="1020" spans="1:5" x14ac:dyDescent="0.25">
      <c r="B1020" s="233" t="s">
        <v>123</v>
      </c>
      <c r="C1020" s="233" t="s">
        <v>1620</v>
      </c>
    </row>
    <row r="1021" spans="1:5" x14ac:dyDescent="0.25">
      <c r="B1021" s="233" t="s">
        <v>123</v>
      </c>
      <c r="C1021" s="233" t="s">
        <v>1621</v>
      </c>
    </row>
    <row r="1022" spans="1:5" x14ac:dyDescent="0.25">
      <c r="B1022" s="233" t="s">
        <v>123</v>
      </c>
      <c r="C1022" s="233" t="s">
        <v>1622</v>
      </c>
    </row>
    <row r="1023" spans="1:5" x14ac:dyDescent="0.25">
      <c r="B1023" s="233" t="s">
        <v>123</v>
      </c>
      <c r="C1023" s="233" t="s">
        <v>1623</v>
      </c>
    </row>
    <row r="1024" spans="1:5" x14ac:dyDescent="0.25">
      <c r="B1024" s="233" t="s">
        <v>123</v>
      </c>
      <c r="C1024" s="233" t="s">
        <v>1624</v>
      </c>
    </row>
    <row r="1025" spans="2:3" x14ac:dyDescent="0.25">
      <c r="B1025" s="233" t="s">
        <v>123</v>
      </c>
      <c r="C1025" s="233" t="s">
        <v>1625</v>
      </c>
    </row>
    <row r="1026" spans="2:3" x14ac:dyDescent="0.25">
      <c r="B1026" s="233" t="s">
        <v>123</v>
      </c>
      <c r="C1026" s="233" t="s">
        <v>1626</v>
      </c>
    </row>
    <row r="1027" spans="2:3" x14ac:dyDescent="0.25">
      <c r="B1027" s="233" t="s">
        <v>123</v>
      </c>
      <c r="C1027" s="233" t="s">
        <v>1627</v>
      </c>
    </row>
    <row r="1028" spans="2:3" x14ac:dyDescent="0.25">
      <c r="B1028" s="233" t="s">
        <v>123</v>
      </c>
      <c r="C1028" s="233" t="s">
        <v>1628</v>
      </c>
    </row>
    <row r="1029" spans="2:3" x14ac:dyDescent="0.25">
      <c r="B1029" s="233" t="s">
        <v>123</v>
      </c>
      <c r="C1029" s="233" t="s">
        <v>1629</v>
      </c>
    </row>
    <row r="1030" spans="2:3" x14ac:dyDescent="0.25">
      <c r="B1030" s="233" t="s">
        <v>123</v>
      </c>
      <c r="C1030" s="233" t="s">
        <v>1630</v>
      </c>
    </row>
    <row r="1031" spans="2:3" x14ac:dyDescent="0.25">
      <c r="B1031" s="233" t="s">
        <v>123</v>
      </c>
      <c r="C1031" s="233" t="s">
        <v>1631</v>
      </c>
    </row>
    <row r="1032" spans="2:3" x14ac:dyDescent="0.25">
      <c r="B1032" s="233" t="s">
        <v>123</v>
      </c>
      <c r="C1032" s="233" t="s">
        <v>790</v>
      </c>
    </row>
    <row r="1033" spans="2:3" x14ac:dyDescent="0.25">
      <c r="B1033" s="233" t="s">
        <v>123</v>
      </c>
      <c r="C1033" s="233" t="s">
        <v>1632</v>
      </c>
    </row>
    <row r="1034" spans="2:3" x14ac:dyDescent="0.25">
      <c r="B1034" s="233" t="s">
        <v>123</v>
      </c>
      <c r="C1034" s="233" t="s">
        <v>1633</v>
      </c>
    </row>
    <row r="1035" spans="2:3" x14ac:dyDescent="0.25">
      <c r="B1035" s="233" t="s">
        <v>123</v>
      </c>
      <c r="C1035" s="233" t="s">
        <v>1634</v>
      </c>
    </row>
    <row r="1036" spans="2:3" x14ac:dyDescent="0.25">
      <c r="B1036" s="233" t="s">
        <v>123</v>
      </c>
      <c r="C1036" s="233" t="s">
        <v>1635</v>
      </c>
    </row>
    <row r="1037" spans="2:3" x14ac:dyDescent="0.25">
      <c r="B1037" s="233" t="s">
        <v>123</v>
      </c>
      <c r="C1037" s="233" t="s">
        <v>791</v>
      </c>
    </row>
    <row r="1038" spans="2:3" x14ac:dyDescent="0.25">
      <c r="B1038" s="233" t="s">
        <v>123</v>
      </c>
      <c r="C1038" s="233" t="s">
        <v>792</v>
      </c>
    </row>
    <row r="1039" spans="2:3" x14ac:dyDescent="0.25">
      <c r="B1039" s="233" t="s">
        <v>123</v>
      </c>
      <c r="C1039" s="233" t="s">
        <v>793</v>
      </c>
    </row>
    <row r="1040" spans="2:3" x14ac:dyDescent="0.25">
      <c r="B1040" s="233" t="s">
        <v>123</v>
      </c>
      <c r="C1040" s="233" t="s">
        <v>794</v>
      </c>
    </row>
    <row r="1041" spans="1:4" x14ac:dyDescent="0.25">
      <c r="B1041" s="233" t="s">
        <v>123</v>
      </c>
      <c r="C1041" s="233" t="s">
        <v>795</v>
      </c>
    </row>
    <row r="1042" spans="1:4" x14ac:dyDescent="0.25">
      <c r="B1042" s="233" t="s">
        <v>123</v>
      </c>
      <c r="C1042" s="233" t="s">
        <v>1636</v>
      </c>
    </row>
    <row r="1043" spans="1:4" x14ac:dyDescent="0.25">
      <c r="B1043" s="233" t="s">
        <v>123</v>
      </c>
      <c r="C1043" s="233" t="s">
        <v>447</v>
      </c>
    </row>
    <row r="1044" spans="1:4" x14ac:dyDescent="0.25">
      <c r="B1044" s="233" t="s">
        <v>123</v>
      </c>
      <c r="C1044" s="233" t="s">
        <v>1637</v>
      </c>
    </row>
    <row r="1045" spans="1:4" x14ac:dyDescent="0.25">
      <c r="B1045" s="233" t="s">
        <v>123</v>
      </c>
      <c r="C1045" s="233" t="s">
        <v>796</v>
      </c>
    </row>
    <row r="1046" spans="1:4" x14ac:dyDescent="0.25">
      <c r="B1046" s="233" t="s">
        <v>123</v>
      </c>
      <c r="C1046" s="233" t="s">
        <v>1638</v>
      </c>
    </row>
    <row r="1047" spans="1:4" x14ac:dyDescent="0.25">
      <c r="B1047" s="233" t="s">
        <v>123</v>
      </c>
      <c r="C1047" s="233" t="s">
        <v>797</v>
      </c>
    </row>
    <row r="1048" spans="1:4" x14ac:dyDescent="0.25">
      <c r="B1048" s="233" t="s">
        <v>123</v>
      </c>
      <c r="C1048" s="233" t="s">
        <v>798</v>
      </c>
    </row>
    <row r="1049" spans="1:4" x14ac:dyDescent="0.25">
      <c r="B1049" s="233" t="s">
        <v>124</v>
      </c>
      <c r="C1049" s="234" t="s">
        <v>2242</v>
      </c>
      <c r="D1049" s="234" t="s">
        <v>2243</v>
      </c>
    </row>
    <row r="1050" spans="1:4" s="234" customFormat="1" x14ac:dyDescent="0.25">
      <c r="A1050" s="236"/>
      <c r="B1050" s="233" t="s">
        <v>124</v>
      </c>
      <c r="C1050" s="234" t="s">
        <v>2244</v>
      </c>
      <c r="D1050" s="234" t="s">
        <v>2245</v>
      </c>
    </row>
    <row r="1051" spans="1:4" s="234" customFormat="1" x14ac:dyDescent="0.25">
      <c r="A1051" s="236"/>
      <c r="B1051" s="233" t="s">
        <v>124</v>
      </c>
      <c r="C1051" s="234" t="s">
        <v>2246</v>
      </c>
      <c r="D1051" s="234" t="s">
        <v>2247</v>
      </c>
    </row>
    <row r="1052" spans="1:4" s="234" customFormat="1" x14ac:dyDescent="0.25">
      <c r="A1052" s="236"/>
      <c r="B1052" s="233" t="s">
        <v>124</v>
      </c>
      <c r="C1052" s="234" t="s">
        <v>2248</v>
      </c>
      <c r="D1052" s="234" t="s">
        <v>2249</v>
      </c>
    </row>
    <row r="1053" spans="1:4" s="234" customFormat="1" x14ac:dyDescent="0.25">
      <c r="A1053" s="236"/>
      <c r="B1053" s="233" t="s">
        <v>124</v>
      </c>
      <c r="C1053" s="234" t="s">
        <v>2250</v>
      </c>
      <c r="D1053" s="234" t="s">
        <v>2251</v>
      </c>
    </row>
    <row r="1054" spans="1:4" s="234" customFormat="1" x14ac:dyDescent="0.25">
      <c r="A1054" s="236"/>
      <c r="B1054" s="233" t="s">
        <v>124</v>
      </c>
      <c r="C1054" s="234" t="s">
        <v>2252</v>
      </c>
      <c r="D1054" s="234" t="s">
        <v>2253</v>
      </c>
    </row>
    <row r="1055" spans="1:4" s="234" customFormat="1" x14ac:dyDescent="0.25">
      <c r="A1055" s="236"/>
      <c r="B1055" s="233" t="s">
        <v>124</v>
      </c>
      <c r="C1055" s="234" t="s">
        <v>2254</v>
      </c>
      <c r="D1055" s="234" t="s">
        <v>2255</v>
      </c>
    </row>
    <row r="1056" spans="1:4" s="234" customFormat="1" x14ac:dyDescent="0.25">
      <c r="A1056" s="236"/>
      <c r="B1056" s="233" t="s">
        <v>124</v>
      </c>
      <c r="C1056" s="234" t="s">
        <v>2256</v>
      </c>
      <c r="D1056" s="234" t="s">
        <v>2257</v>
      </c>
    </row>
    <row r="1057" spans="1:4" s="234" customFormat="1" x14ac:dyDescent="0.25">
      <c r="A1057" s="236"/>
      <c r="B1057" s="233" t="s">
        <v>124</v>
      </c>
      <c r="C1057" s="234" t="s">
        <v>2258</v>
      </c>
      <c r="D1057" s="234" t="s">
        <v>2259</v>
      </c>
    </row>
    <row r="1058" spans="1:4" s="234" customFormat="1" x14ac:dyDescent="0.25">
      <c r="A1058" s="236"/>
      <c r="B1058" s="233" t="s">
        <v>124</v>
      </c>
      <c r="C1058" s="234" t="s">
        <v>2260</v>
      </c>
      <c r="D1058" s="234" t="s">
        <v>2261</v>
      </c>
    </row>
    <row r="1059" spans="1:4" s="234" customFormat="1" x14ac:dyDescent="0.25">
      <c r="A1059" s="236"/>
      <c r="B1059" s="233" t="s">
        <v>124</v>
      </c>
      <c r="C1059" s="234" t="s">
        <v>2262</v>
      </c>
      <c r="D1059" s="234" t="s">
        <v>2263</v>
      </c>
    </row>
    <row r="1060" spans="1:4" s="234" customFormat="1" x14ac:dyDescent="0.25">
      <c r="A1060" s="236"/>
      <c r="B1060" s="233" t="s">
        <v>124</v>
      </c>
      <c r="C1060" s="234" t="s">
        <v>2264</v>
      </c>
      <c r="D1060" s="234" t="s">
        <v>2265</v>
      </c>
    </row>
    <row r="1061" spans="1:4" s="234" customFormat="1" x14ac:dyDescent="0.25">
      <c r="A1061" s="236"/>
      <c r="B1061" s="233" t="s">
        <v>124</v>
      </c>
      <c r="C1061" s="234" t="s">
        <v>2266</v>
      </c>
      <c r="D1061" s="234" t="s">
        <v>2267</v>
      </c>
    </row>
    <row r="1062" spans="1:4" s="234" customFormat="1" x14ac:dyDescent="0.25">
      <c r="A1062" s="236"/>
      <c r="B1062" s="233" t="s">
        <v>124</v>
      </c>
      <c r="C1062" s="234" t="s">
        <v>2268</v>
      </c>
      <c r="D1062" s="234" t="s">
        <v>2269</v>
      </c>
    </row>
    <row r="1063" spans="1:4" s="234" customFormat="1" x14ac:dyDescent="0.25">
      <c r="A1063" s="236"/>
      <c r="B1063" s="233" t="s">
        <v>124</v>
      </c>
      <c r="C1063" s="234" t="s">
        <v>2270</v>
      </c>
      <c r="D1063" s="234" t="s">
        <v>2271</v>
      </c>
    </row>
    <row r="1064" spans="1:4" s="234" customFormat="1" x14ac:dyDescent="0.25">
      <c r="A1064" s="236"/>
      <c r="B1064" s="233" t="s">
        <v>124</v>
      </c>
      <c r="C1064" s="234" t="s">
        <v>2272</v>
      </c>
      <c r="D1064" s="234" t="s">
        <v>2273</v>
      </c>
    </row>
    <row r="1065" spans="1:4" x14ac:dyDescent="0.25">
      <c r="B1065" s="233" t="s">
        <v>124</v>
      </c>
      <c r="C1065" s="233" t="s">
        <v>1639</v>
      </c>
    </row>
    <row r="1066" spans="1:4" x14ac:dyDescent="0.25">
      <c r="B1066" s="233" t="s">
        <v>124</v>
      </c>
      <c r="C1066" s="233" t="s">
        <v>1640</v>
      </c>
    </row>
    <row r="1067" spans="1:4" x14ac:dyDescent="0.25">
      <c r="B1067" s="233" t="s">
        <v>124</v>
      </c>
      <c r="C1067" s="233" t="s">
        <v>1641</v>
      </c>
    </row>
    <row r="1068" spans="1:4" x14ac:dyDescent="0.25">
      <c r="B1068" s="233" t="s">
        <v>124</v>
      </c>
      <c r="C1068" s="233" t="s">
        <v>1642</v>
      </c>
    </row>
    <row r="1069" spans="1:4" x14ac:dyDescent="0.25">
      <c r="B1069" s="233" t="s">
        <v>124</v>
      </c>
      <c r="C1069" s="233" t="s">
        <v>1643</v>
      </c>
    </row>
    <row r="1070" spans="1:4" x14ac:dyDescent="0.25">
      <c r="B1070" s="233" t="s">
        <v>124</v>
      </c>
      <c r="C1070" s="233" t="s">
        <v>1644</v>
      </c>
    </row>
    <row r="1071" spans="1:4" x14ac:dyDescent="0.25">
      <c r="B1071" s="233" t="s">
        <v>124</v>
      </c>
      <c r="C1071" s="233" t="s">
        <v>1645</v>
      </c>
    </row>
    <row r="1072" spans="1:4" x14ac:dyDescent="0.25">
      <c r="B1072" s="233" t="s">
        <v>124</v>
      </c>
      <c r="C1072" s="233" t="s">
        <v>1646</v>
      </c>
    </row>
    <row r="1073" spans="2:3" x14ac:dyDescent="0.25">
      <c r="B1073" s="233" t="s">
        <v>124</v>
      </c>
      <c r="C1073" s="233" t="s">
        <v>1647</v>
      </c>
    </row>
    <row r="1074" spans="2:3" x14ac:dyDescent="0.25">
      <c r="B1074" s="233" t="s">
        <v>124</v>
      </c>
      <c r="C1074" s="233" t="s">
        <v>1648</v>
      </c>
    </row>
    <row r="1075" spans="2:3" x14ac:dyDescent="0.25">
      <c r="B1075" s="233" t="s">
        <v>124</v>
      </c>
      <c r="C1075" s="233" t="s">
        <v>1649</v>
      </c>
    </row>
    <row r="1076" spans="2:3" x14ac:dyDescent="0.25">
      <c r="B1076" s="233" t="s">
        <v>124</v>
      </c>
      <c r="C1076" s="233" t="s">
        <v>1650</v>
      </c>
    </row>
    <row r="1077" spans="2:3" x14ac:dyDescent="0.25">
      <c r="B1077" s="233" t="s">
        <v>124</v>
      </c>
      <c r="C1077" s="233" t="s">
        <v>1651</v>
      </c>
    </row>
    <row r="1078" spans="2:3" x14ac:dyDescent="0.25">
      <c r="B1078" s="233" t="s">
        <v>124</v>
      </c>
      <c r="C1078" s="233" t="s">
        <v>1652</v>
      </c>
    </row>
    <row r="1079" spans="2:3" x14ac:dyDescent="0.25">
      <c r="B1079" s="233" t="s">
        <v>124</v>
      </c>
      <c r="C1079" s="233" t="s">
        <v>1653</v>
      </c>
    </row>
    <row r="1080" spans="2:3" x14ac:dyDescent="0.25">
      <c r="B1080" s="233" t="s">
        <v>124</v>
      </c>
      <c r="C1080" s="233" t="s">
        <v>1654</v>
      </c>
    </row>
    <row r="1081" spans="2:3" x14ac:dyDescent="0.25">
      <c r="B1081" s="233" t="s">
        <v>124</v>
      </c>
      <c r="C1081" s="233" t="s">
        <v>1655</v>
      </c>
    </row>
    <row r="1082" spans="2:3" x14ac:dyDescent="0.25">
      <c r="B1082" s="233" t="s">
        <v>124</v>
      </c>
      <c r="C1082" s="233" t="s">
        <v>1656</v>
      </c>
    </row>
    <row r="1083" spans="2:3" x14ac:dyDescent="0.25">
      <c r="B1083" s="233" t="s">
        <v>124</v>
      </c>
      <c r="C1083" s="233" t="s">
        <v>1657</v>
      </c>
    </row>
    <row r="1084" spans="2:3" x14ac:dyDescent="0.25">
      <c r="B1084" s="233" t="s">
        <v>124</v>
      </c>
      <c r="C1084" s="233" t="s">
        <v>1658</v>
      </c>
    </row>
    <row r="1085" spans="2:3" x14ac:dyDescent="0.25">
      <c r="B1085" s="233" t="s">
        <v>124</v>
      </c>
      <c r="C1085" s="233" t="s">
        <v>1659</v>
      </c>
    </row>
    <row r="1086" spans="2:3" x14ac:dyDescent="0.25">
      <c r="B1086" s="233" t="s">
        <v>124</v>
      </c>
      <c r="C1086" s="233" t="s">
        <v>1660</v>
      </c>
    </row>
    <row r="1087" spans="2:3" x14ac:dyDescent="0.25">
      <c r="B1087" s="233" t="s">
        <v>124</v>
      </c>
      <c r="C1087" s="233" t="s">
        <v>1661</v>
      </c>
    </row>
    <row r="1088" spans="2:3" x14ac:dyDescent="0.25">
      <c r="B1088" s="233" t="s">
        <v>124</v>
      </c>
      <c r="C1088" s="233" t="s">
        <v>1662</v>
      </c>
    </row>
    <row r="1089" spans="2:3" x14ac:dyDescent="0.25">
      <c r="B1089" s="233" t="s">
        <v>124</v>
      </c>
      <c r="C1089" s="233" t="s">
        <v>1663</v>
      </c>
    </row>
    <row r="1090" spans="2:3" x14ac:dyDescent="0.25">
      <c r="B1090" s="233" t="s">
        <v>124</v>
      </c>
      <c r="C1090" s="233" t="s">
        <v>1664</v>
      </c>
    </row>
    <row r="1091" spans="2:3" x14ac:dyDescent="0.25">
      <c r="B1091" s="233" t="s">
        <v>124</v>
      </c>
      <c r="C1091" s="233" t="s">
        <v>1665</v>
      </c>
    </row>
    <row r="1092" spans="2:3" x14ac:dyDescent="0.25">
      <c r="B1092" s="233" t="s">
        <v>124</v>
      </c>
      <c r="C1092" s="233" t="s">
        <v>1666</v>
      </c>
    </row>
    <row r="1093" spans="2:3" x14ac:dyDescent="0.25">
      <c r="B1093" s="233" t="s">
        <v>124</v>
      </c>
      <c r="C1093" s="233" t="s">
        <v>1667</v>
      </c>
    </row>
    <row r="1094" spans="2:3" x14ac:dyDescent="0.25">
      <c r="B1094" s="233" t="s">
        <v>124</v>
      </c>
      <c r="C1094" s="233" t="s">
        <v>1668</v>
      </c>
    </row>
    <row r="1095" spans="2:3" x14ac:dyDescent="0.25">
      <c r="B1095" s="233" t="s">
        <v>124</v>
      </c>
      <c r="C1095" s="233" t="s">
        <v>1669</v>
      </c>
    </row>
    <row r="1096" spans="2:3" x14ac:dyDescent="0.25">
      <c r="B1096" s="233" t="s">
        <v>124</v>
      </c>
      <c r="C1096" s="233" t="s">
        <v>1670</v>
      </c>
    </row>
    <row r="1097" spans="2:3" x14ac:dyDescent="0.25">
      <c r="B1097" s="233" t="s">
        <v>124</v>
      </c>
      <c r="C1097" s="233" t="s">
        <v>1671</v>
      </c>
    </row>
    <row r="1098" spans="2:3" x14ac:dyDescent="0.25">
      <c r="B1098" s="233" t="s">
        <v>124</v>
      </c>
      <c r="C1098" s="233" t="s">
        <v>1672</v>
      </c>
    </row>
    <row r="1099" spans="2:3" x14ac:dyDescent="0.25">
      <c r="B1099" s="233" t="s">
        <v>124</v>
      </c>
      <c r="C1099" s="233" t="s">
        <v>1673</v>
      </c>
    </row>
    <row r="1100" spans="2:3" x14ac:dyDescent="0.25">
      <c r="B1100" s="233" t="s">
        <v>124</v>
      </c>
      <c r="C1100" s="233" t="s">
        <v>1674</v>
      </c>
    </row>
    <row r="1101" spans="2:3" x14ac:dyDescent="0.25">
      <c r="B1101" s="233" t="s">
        <v>124</v>
      </c>
      <c r="C1101" s="233" t="s">
        <v>1675</v>
      </c>
    </row>
    <row r="1102" spans="2:3" x14ac:dyDescent="0.25">
      <c r="B1102" s="233" t="s">
        <v>124</v>
      </c>
      <c r="C1102" s="233" t="s">
        <v>1676</v>
      </c>
    </row>
    <row r="1103" spans="2:3" x14ac:dyDescent="0.25">
      <c r="B1103" s="233" t="s">
        <v>124</v>
      </c>
      <c r="C1103" s="233" t="s">
        <v>1677</v>
      </c>
    </row>
    <row r="1104" spans="2:3" x14ac:dyDescent="0.25">
      <c r="B1104" s="233" t="s">
        <v>124</v>
      </c>
      <c r="C1104" s="233" t="s">
        <v>799</v>
      </c>
    </row>
    <row r="1105" spans="2:3" x14ac:dyDescent="0.25">
      <c r="B1105" s="233" t="s">
        <v>124</v>
      </c>
      <c r="C1105" s="233" t="s">
        <v>1678</v>
      </c>
    </row>
    <row r="1106" spans="2:3" x14ac:dyDescent="0.25">
      <c r="B1106" s="233" t="s">
        <v>124</v>
      </c>
      <c r="C1106" s="233" t="s">
        <v>800</v>
      </c>
    </row>
    <row r="1107" spans="2:3" x14ac:dyDescent="0.25">
      <c r="B1107" s="233" t="s">
        <v>124</v>
      </c>
      <c r="C1107" s="233" t="s">
        <v>1679</v>
      </c>
    </row>
    <row r="1108" spans="2:3" x14ac:dyDescent="0.25">
      <c r="B1108" s="233" t="s">
        <v>124</v>
      </c>
      <c r="C1108" s="233" t="s">
        <v>801</v>
      </c>
    </row>
    <row r="1109" spans="2:3" x14ac:dyDescent="0.25">
      <c r="B1109" s="233" t="s">
        <v>124</v>
      </c>
      <c r="C1109" s="233" t="s">
        <v>1680</v>
      </c>
    </row>
    <row r="1110" spans="2:3" x14ac:dyDescent="0.25">
      <c r="B1110" s="233" t="s">
        <v>124</v>
      </c>
      <c r="C1110" s="233" t="s">
        <v>1681</v>
      </c>
    </row>
    <row r="1111" spans="2:3" x14ac:dyDescent="0.25">
      <c r="B1111" s="233" t="s">
        <v>124</v>
      </c>
      <c r="C1111" s="233" t="s">
        <v>802</v>
      </c>
    </row>
    <row r="1112" spans="2:3" x14ac:dyDescent="0.25">
      <c r="B1112" s="233" t="s">
        <v>124</v>
      </c>
      <c r="C1112" s="233" t="s">
        <v>709</v>
      </c>
    </row>
    <row r="1113" spans="2:3" x14ac:dyDescent="0.25">
      <c r="B1113" s="233" t="s">
        <v>124</v>
      </c>
      <c r="C1113" s="233" t="s">
        <v>1682</v>
      </c>
    </row>
    <row r="1114" spans="2:3" x14ac:dyDescent="0.25">
      <c r="B1114" s="233" t="s">
        <v>124</v>
      </c>
      <c r="C1114" s="233" t="s">
        <v>1683</v>
      </c>
    </row>
    <row r="1115" spans="2:3" x14ac:dyDescent="0.25">
      <c r="B1115" s="233" t="s">
        <v>124</v>
      </c>
      <c r="C1115" s="233" t="s">
        <v>803</v>
      </c>
    </row>
    <row r="1116" spans="2:3" x14ac:dyDescent="0.25">
      <c r="B1116" s="233" t="s">
        <v>124</v>
      </c>
      <c r="C1116" s="233" t="s">
        <v>804</v>
      </c>
    </row>
    <row r="1117" spans="2:3" x14ac:dyDescent="0.25">
      <c r="B1117" s="233" t="s">
        <v>124</v>
      </c>
      <c r="C1117" s="233" t="s">
        <v>805</v>
      </c>
    </row>
    <row r="1118" spans="2:3" x14ac:dyDescent="0.25">
      <c r="B1118" s="233" t="s">
        <v>125</v>
      </c>
      <c r="C1118" s="233" t="s">
        <v>1684</v>
      </c>
    </row>
    <row r="1119" spans="2:3" x14ac:dyDescent="0.25">
      <c r="B1119" s="233" t="s">
        <v>125</v>
      </c>
      <c r="C1119" s="233" t="s">
        <v>1685</v>
      </c>
    </row>
    <row r="1120" spans="2:3" x14ac:dyDescent="0.25">
      <c r="B1120" s="233" t="s">
        <v>125</v>
      </c>
      <c r="C1120" s="233" t="s">
        <v>1686</v>
      </c>
    </row>
    <row r="1121" spans="2:3" x14ac:dyDescent="0.25">
      <c r="B1121" s="233" t="s">
        <v>125</v>
      </c>
      <c r="C1121" s="233" t="s">
        <v>1687</v>
      </c>
    </row>
    <row r="1122" spans="2:3" x14ac:dyDescent="0.25">
      <c r="B1122" s="233" t="s">
        <v>125</v>
      </c>
      <c r="C1122" s="233" t="s">
        <v>1688</v>
      </c>
    </row>
    <row r="1123" spans="2:3" x14ac:dyDescent="0.25">
      <c r="B1123" s="233" t="s">
        <v>125</v>
      </c>
      <c r="C1123" s="233" t="s">
        <v>1689</v>
      </c>
    </row>
    <row r="1124" spans="2:3" x14ac:dyDescent="0.25">
      <c r="B1124" s="233" t="s">
        <v>125</v>
      </c>
      <c r="C1124" s="233" t="s">
        <v>1690</v>
      </c>
    </row>
    <row r="1125" spans="2:3" x14ac:dyDescent="0.25">
      <c r="B1125" s="233" t="s">
        <v>125</v>
      </c>
      <c r="C1125" s="233" t="s">
        <v>1691</v>
      </c>
    </row>
    <row r="1126" spans="2:3" x14ac:dyDescent="0.25">
      <c r="B1126" s="233" t="s">
        <v>125</v>
      </c>
      <c r="C1126" s="233" t="s">
        <v>1692</v>
      </c>
    </row>
    <row r="1127" spans="2:3" x14ac:dyDescent="0.25">
      <c r="B1127" s="233" t="s">
        <v>125</v>
      </c>
      <c r="C1127" s="233" t="s">
        <v>1693</v>
      </c>
    </row>
    <row r="1128" spans="2:3" x14ac:dyDescent="0.25">
      <c r="B1128" s="233" t="s">
        <v>125</v>
      </c>
      <c r="C1128" s="233" t="s">
        <v>1694</v>
      </c>
    </row>
    <row r="1129" spans="2:3" x14ac:dyDescent="0.25">
      <c r="B1129" s="233" t="s">
        <v>125</v>
      </c>
      <c r="C1129" s="233" t="s">
        <v>1695</v>
      </c>
    </row>
    <row r="1130" spans="2:3" x14ac:dyDescent="0.25">
      <c r="B1130" s="233" t="s">
        <v>125</v>
      </c>
      <c r="C1130" s="233" t="s">
        <v>1696</v>
      </c>
    </row>
    <row r="1131" spans="2:3" x14ac:dyDescent="0.25">
      <c r="B1131" s="233" t="s">
        <v>125</v>
      </c>
      <c r="C1131" s="233" t="s">
        <v>1697</v>
      </c>
    </row>
    <row r="1132" spans="2:3" x14ac:dyDescent="0.25">
      <c r="B1132" s="233" t="s">
        <v>125</v>
      </c>
      <c r="C1132" s="233" t="s">
        <v>806</v>
      </c>
    </row>
    <row r="1133" spans="2:3" x14ac:dyDescent="0.25">
      <c r="B1133" s="233" t="s">
        <v>125</v>
      </c>
      <c r="C1133" s="233" t="s">
        <v>1698</v>
      </c>
    </row>
    <row r="1134" spans="2:3" x14ac:dyDescent="0.25">
      <c r="B1134" s="233" t="s">
        <v>125</v>
      </c>
      <c r="C1134" s="233" t="s">
        <v>1699</v>
      </c>
    </row>
    <row r="1135" spans="2:3" x14ac:dyDescent="0.25">
      <c r="B1135" s="233" t="s">
        <v>125</v>
      </c>
      <c r="C1135" s="233" t="s">
        <v>542</v>
      </c>
    </row>
    <row r="1136" spans="2:3" x14ac:dyDescent="0.25">
      <c r="B1136" s="233" t="s">
        <v>125</v>
      </c>
      <c r="C1136" s="233" t="s">
        <v>1700</v>
      </c>
    </row>
    <row r="1137" spans="2:3" x14ac:dyDescent="0.25">
      <c r="B1137" s="233" t="s">
        <v>125</v>
      </c>
      <c r="C1137" s="233" t="s">
        <v>1701</v>
      </c>
    </row>
    <row r="1138" spans="2:3" x14ac:dyDescent="0.25">
      <c r="B1138" s="233" t="s">
        <v>125</v>
      </c>
      <c r="C1138" s="233" t="s">
        <v>632</v>
      </c>
    </row>
    <row r="1139" spans="2:3" x14ac:dyDescent="0.25">
      <c r="B1139" s="233" t="s">
        <v>125</v>
      </c>
      <c r="C1139" s="233" t="s">
        <v>807</v>
      </c>
    </row>
    <row r="1140" spans="2:3" x14ac:dyDescent="0.25">
      <c r="B1140" s="233" t="s">
        <v>125</v>
      </c>
      <c r="C1140" s="233" t="s">
        <v>808</v>
      </c>
    </row>
    <row r="1141" spans="2:3" x14ac:dyDescent="0.25">
      <c r="B1141" s="233" t="s">
        <v>125</v>
      </c>
      <c r="C1141" s="233" t="s">
        <v>809</v>
      </c>
    </row>
    <row r="1142" spans="2:3" x14ac:dyDescent="0.25">
      <c r="B1142" s="233" t="s">
        <v>125</v>
      </c>
      <c r="C1142" s="233" t="s">
        <v>810</v>
      </c>
    </row>
    <row r="1143" spans="2:3" x14ac:dyDescent="0.25">
      <c r="B1143" s="233" t="s">
        <v>125</v>
      </c>
      <c r="C1143" s="233" t="s">
        <v>811</v>
      </c>
    </row>
    <row r="1144" spans="2:3" x14ac:dyDescent="0.25">
      <c r="B1144" s="233" t="s">
        <v>125</v>
      </c>
      <c r="C1144" s="233" t="s">
        <v>812</v>
      </c>
    </row>
    <row r="1145" spans="2:3" x14ac:dyDescent="0.25">
      <c r="B1145" s="233" t="s">
        <v>125</v>
      </c>
      <c r="C1145" s="233" t="s">
        <v>813</v>
      </c>
    </row>
    <row r="1146" spans="2:3" x14ac:dyDescent="0.25">
      <c r="B1146" s="233" t="s">
        <v>125</v>
      </c>
      <c r="C1146" s="233" t="s">
        <v>814</v>
      </c>
    </row>
    <row r="1147" spans="2:3" x14ac:dyDescent="0.25">
      <c r="B1147" s="233" t="s">
        <v>126</v>
      </c>
      <c r="C1147" s="233" t="s">
        <v>1702</v>
      </c>
    </row>
    <row r="1148" spans="2:3" x14ac:dyDescent="0.25">
      <c r="B1148" s="233" t="s">
        <v>126</v>
      </c>
      <c r="C1148" s="233" t="s">
        <v>1703</v>
      </c>
    </row>
    <row r="1149" spans="2:3" x14ac:dyDescent="0.25">
      <c r="B1149" s="233" t="s">
        <v>126</v>
      </c>
      <c r="C1149" s="233" t="s">
        <v>1704</v>
      </c>
    </row>
    <row r="1150" spans="2:3" x14ac:dyDescent="0.25">
      <c r="B1150" s="233" t="s">
        <v>126</v>
      </c>
      <c r="C1150" s="233" t="s">
        <v>1705</v>
      </c>
    </row>
    <row r="1151" spans="2:3" x14ac:dyDescent="0.25">
      <c r="B1151" s="233" t="s">
        <v>126</v>
      </c>
      <c r="C1151" s="233" t="s">
        <v>1706</v>
      </c>
    </row>
    <row r="1152" spans="2:3" x14ac:dyDescent="0.25">
      <c r="B1152" s="233" t="s">
        <v>126</v>
      </c>
      <c r="C1152" s="233" t="s">
        <v>1707</v>
      </c>
    </row>
    <row r="1153" spans="1:4" x14ac:dyDescent="0.25">
      <c r="B1153" s="233" t="s">
        <v>126</v>
      </c>
      <c r="C1153" s="233" t="s">
        <v>1708</v>
      </c>
    </row>
    <row r="1154" spans="1:4" x14ac:dyDescent="0.25">
      <c r="B1154" s="233" t="s">
        <v>126</v>
      </c>
      <c r="C1154" s="233" t="s">
        <v>1709</v>
      </c>
    </row>
    <row r="1155" spans="1:4" x14ac:dyDescent="0.25">
      <c r="B1155" s="233" t="s">
        <v>126</v>
      </c>
      <c r="C1155" s="233" t="s">
        <v>1710</v>
      </c>
    </row>
    <row r="1156" spans="1:4" x14ac:dyDescent="0.25">
      <c r="B1156" s="233" t="s">
        <v>126</v>
      </c>
      <c r="C1156" s="233" t="s">
        <v>1711</v>
      </c>
    </row>
    <row r="1157" spans="1:4" x14ac:dyDescent="0.25">
      <c r="B1157" s="233" t="s">
        <v>126</v>
      </c>
      <c r="C1157" s="233" t="s">
        <v>1712</v>
      </c>
    </row>
    <row r="1158" spans="1:4" x14ac:dyDescent="0.25">
      <c r="B1158" s="233" t="s">
        <v>126</v>
      </c>
      <c r="C1158" s="233" t="s">
        <v>1713</v>
      </c>
    </row>
    <row r="1159" spans="1:4" x14ac:dyDescent="0.25">
      <c r="B1159" s="233" t="s">
        <v>126</v>
      </c>
      <c r="C1159" s="233" t="s">
        <v>815</v>
      </c>
    </row>
    <row r="1160" spans="1:4" x14ac:dyDescent="0.25">
      <c r="B1160" s="233" t="s">
        <v>126</v>
      </c>
      <c r="C1160" s="233" t="s">
        <v>816</v>
      </c>
    </row>
    <row r="1161" spans="1:4" x14ac:dyDescent="0.25">
      <c r="B1161" s="233" t="s">
        <v>126</v>
      </c>
      <c r="C1161" s="233" t="s">
        <v>817</v>
      </c>
    </row>
    <row r="1162" spans="1:4" x14ac:dyDescent="0.25">
      <c r="B1162" s="233" t="s">
        <v>126</v>
      </c>
      <c r="C1162" s="233" t="s">
        <v>818</v>
      </c>
    </row>
    <row r="1163" spans="1:4" x14ac:dyDescent="0.25">
      <c r="B1163" s="233" t="s">
        <v>126</v>
      </c>
      <c r="C1163" s="233" t="s">
        <v>819</v>
      </c>
    </row>
    <row r="1164" spans="1:4" x14ac:dyDescent="0.25">
      <c r="B1164" s="233" t="s">
        <v>126</v>
      </c>
      <c r="C1164" s="233" t="s">
        <v>820</v>
      </c>
    </row>
    <row r="1165" spans="1:4" x14ac:dyDescent="0.25">
      <c r="B1165" s="233" t="s">
        <v>126</v>
      </c>
      <c r="C1165" s="233" t="s">
        <v>821</v>
      </c>
    </row>
    <row r="1166" spans="1:4" x14ac:dyDescent="0.25">
      <c r="B1166" s="233" t="s">
        <v>127</v>
      </c>
      <c r="C1166" s="234" t="s">
        <v>2274</v>
      </c>
      <c r="D1166" s="234" t="s">
        <v>2275</v>
      </c>
    </row>
    <row r="1167" spans="1:4" s="234" customFormat="1" x14ac:dyDescent="0.25">
      <c r="A1167" s="236"/>
      <c r="B1167" s="233" t="s">
        <v>127</v>
      </c>
      <c r="C1167" s="234" t="s">
        <v>2276</v>
      </c>
      <c r="D1167" s="234" t="s">
        <v>2277</v>
      </c>
    </row>
    <row r="1168" spans="1:4" s="234" customFormat="1" x14ac:dyDescent="0.25">
      <c r="A1168" s="236"/>
      <c r="B1168" s="233" t="s">
        <v>127</v>
      </c>
      <c r="C1168" s="234" t="s">
        <v>2278</v>
      </c>
      <c r="D1168" s="234" t="s">
        <v>2279</v>
      </c>
    </row>
    <row r="1169" spans="1:4" s="234" customFormat="1" x14ac:dyDescent="0.25">
      <c r="A1169" s="236"/>
      <c r="B1169" s="233" t="s">
        <v>127</v>
      </c>
      <c r="C1169" s="234" t="s">
        <v>2280</v>
      </c>
      <c r="D1169" s="234" t="s">
        <v>2281</v>
      </c>
    </row>
    <row r="1170" spans="1:4" s="234" customFormat="1" x14ac:dyDescent="0.25">
      <c r="A1170" s="236"/>
      <c r="B1170" s="233" t="s">
        <v>127</v>
      </c>
      <c r="C1170" s="234" t="s">
        <v>2282</v>
      </c>
      <c r="D1170" s="234" t="s">
        <v>2283</v>
      </c>
    </row>
    <row r="1171" spans="1:4" s="234" customFormat="1" x14ac:dyDescent="0.25">
      <c r="A1171" s="236"/>
      <c r="B1171" s="233" t="s">
        <v>127</v>
      </c>
      <c r="C1171" s="234" t="s">
        <v>2284</v>
      </c>
      <c r="D1171" s="234" t="s">
        <v>2285</v>
      </c>
    </row>
    <row r="1172" spans="1:4" s="234" customFormat="1" x14ac:dyDescent="0.25">
      <c r="A1172" s="236"/>
      <c r="B1172" s="233" t="s">
        <v>127</v>
      </c>
      <c r="C1172" s="234" t="s">
        <v>2286</v>
      </c>
      <c r="D1172" s="234" t="s">
        <v>2287</v>
      </c>
    </row>
    <row r="1173" spans="1:4" s="234" customFormat="1" x14ac:dyDescent="0.25">
      <c r="A1173" s="236"/>
      <c r="B1173" s="233" t="s">
        <v>127</v>
      </c>
      <c r="C1173" s="234" t="s">
        <v>2288</v>
      </c>
      <c r="D1173" s="234" t="s">
        <v>2289</v>
      </c>
    </row>
    <row r="1174" spans="1:4" s="234" customFormat="1" x14ac:dyDescent="0.25">
      <c r="A1174" s="236"/>
      <c r="B1174" s="233" t="s">
        <v>127</v>
      </c>
      <c r="C1174" s="234" t="s">
        <v>2290</v>
      </c>
      <c r="D1174" s="234" t="s">
        <v>2291</v>
      </c>
    </row>
    <row r="1175" spans="1:4" s="234" customFormat="1" x14ac:dyDescent="0.25">
      <c r="A1175" s="236"/>
      <c r="B1175" s="233" t="s">
        <v>127</v>
      </c>
      <c r="C1175" s="234" t="s">
        <v>2292</v>
      </c>
      <c r="D1175" s="234" t="s">
        <v>2293</v>
      </c>
    </row>
    <row r="1176" spans="1:4" s="234" customFormat="1" x14ac:dyDescent="0.25">
      <c r="A1176" s="236"/>
      <c r="B1176" s="233" t="s">
        <v>127</v>
      </c>
      <c r="C1176" s="234" t="s">
        <v>2294</v>
      </c>
      <c r="D1176" s="234" t="s">
        <v>2295</v>
      </c>
    </row>
    <row r="1177" spans="1:4" x14ac:dyDescent="0.25">
      <c r="B1177" s="233" t="s">
        <v>127</v>
      </c>
      <c r="C1177" s="233" t="s">
        <v>1714</v>
      </c>
    </row>
    <row r="1178" spans="1:4" x14ac:dyDescent="0.25">
      <c r="B1178" s="233" t="s">
        <v>127</v>
      </c>
      <c r="C1178" s="233" t="s">
        <v>1715</v>
      </c>
    </row>
    <row r="1179" spans="1:4" x14ac:dyDescent="0.25">
      <c r="B1179" s="233" t="s">
        <v>127</v>
      </c>
      <c r="C1179" s="233" t="s">
        <v>1716</v>
      </c>
    </row>
    <row r="1180" spans="1:4" x14ac:dyDescent="0.25">
      <c r="B1180" s="233" t="s">
        <v>127</v>
      </c>
      <c r="C1180" s="233" t="s">
        <v>1717</v>
      </c>
    </row>
    <row r="1181" spans="1:4" x14ac:dyDescent="0.25">
      <c r="B1181" s="233" t="s">
        <v>127</v>
      </c>
      <c r="C1181" s="233" t="s">
        <v>1718</v>
      </c>
    </row>
    <row r="1182" spans="1:4" x14ac:dyDescent="0.25">
      <c r="B1182" s="233" t="s">
        <v>127</v>
      </c>
      <c r="C1182" s="233" t="s">
        <v>1719</v>
      </c>
    </row>
    <row r="1183" spans="1:4" x14ac:dyDescent="0.25">
      <c r="B1183" s="233" t="s">
        <v>127</v>
      </c>
      <c r="C1183" s="233" t="s">
        <v>1720</v>
      </c>
    </row>
    <row r="1184" spans="1:4" x14ac:dyDescent="0.25">
      <c r="B1184" s="233" t="s">
        <v>127</v>
      </c>
      <c r="C1184" s="233" t="s">
        <v>1721</v>
      </c>
    </row>
    <row r="1185" spans="2:3" x14ac:dyDescent="0.25">
      <c r="B1185" s="233" t="s">
        <v>127</v>
      </c>
      <c r="C1185" s="233" t="s">
        <v>1722</v>
      </c>
    </row>
    <row r="1186" spans="2:3" x14ac:dyDescent="0.25">
      <c r="B1186" s="233" t="s">
        <v>127</v>
      </c>
      <c r="C1186" s="233" t="s">
        <v>1723</v>
      </c>
    </row>
    <row r="1187" spans="2:3" x14ac:dyDescent="0.25">
      <c r="B1187" s="233" t="s">
        <v>127</v>
      </c>
      <c r="C1187" s="233" t="s">
        <v>1724</v>
      </c>
    </row>
    <row r="1188" spans="2:3" x14ac:dyDescent="0.25">
      <c r="B1188" s="233" t="s">
        <v>127</v>
      </c>
      <c r="C1188" s="233" t="s">
        <v>1725</v>
      </c>
    </row>
    <row r="1189" spans="2:3" x14ac:dyDescent="0.25">
      <c r="B1189" s="233" t="s">
        <v>127</v>
      </c>
      <c r="C1189" s="233" t="s">
        <v>822</v>
      </c>
    </row>
    <row r="1190" spans="2:3" x14ac:dyDescent="0.25">
      <c r="B1190" s="233" t="s">
        <v>127</v>
      </c>
      <c r="C1190" s="233" t="s">
        <v>1726</v>
      </c>
    </row>
    <row r="1191" spans="2:3" x14ac:dyDescent="0.25">
      <c r="B1191" s="233" t="s">
        <v>127</v>
      </c>
      <c r="C1191" s="233" t="s">
        <v>823</v>
      </c>
    </row>
    <row r="1192" spans="2:3" x14ac:dyDescent="0.25">
      <c r="B1192" s="233" t="s">
        <v>127</v>
      </c>
      <c r="C1192" s="233" t="s">
        <v>1727</v>
      </c>
    </row>
    <row r="1193" spans="2:3" x14ac:dyDescent="0.25">
      <c r="B1193" s="233" t="s">
        <v>127</v>
      </c>
      <c r="C1193" s="233" t="s">
        <v>824</v>
      </c>
    </row>
    <row r="1194" spans="2:3" x14ac:dyDescent="0.25">
      <c r="B1194" s="233" t="s">
        <v>127</v>
      </c>
      <c r="C1194" s="233" t="s">
        <v>825</v>
      </c>
    </row>
    <row r="1195" spans="2:3" x14ac:dyDescent="0.25">
      <c r="B1195" s="233" t="s">
        <v>127</v>
      </c>
      <c r="C1195" s="233" t="s">
        <v>826</v>
      </c>
    </row>
    <row r="1196" spans="2:3" x14ac:dyDescent="0.25">
      <c r="B1196" s="233" t="s">
        <v>127</v>
      </c>
      <c r="C1196" s="233" t="s">
        <v>827</v>
      </c>
    </row>
    <row r="1197" spans="2:3" x14ac:dyDescent="0.25">
      <c r="B1197" s="233" t="s">
        <v>127</v>
      </c>
      <c r="C1197" s="233" t="s">
        <v>828</v>
      </c>
    </row>
    <row r="1198" spans="2:3" x14ac:dyDescent="0.25">
      <c r="B1198" s="233" t="s">
        <v>127</v>
      </c>
      <c r="C1198" s="233" t="s">
        <v>829</v>
      </c>
    </row>
    <row r="1199" spans="2:3" x14ac:dyDescent="0.25">
      <c r="B1199" s="233" t="s">
        <v>127</v>
      </c>
      <c r="C1199" s="233" t="s">
        <v>830</v>
      </c>
    </row>
    <row r="1200" spans="2:3" x14ac:dyDescent="0.25">
      <c r="B1200" s="233" t="s">
        <v>127</v>
      </c>
      <c r="C1200" s="233" t="s">
        <v>831</v>
      </c>
    </row>
    <row r="1201" spans="1:4" x14ac:dyDescent="0.25">
      <c r="B1201" s="233" t="s">
        <v>127</v>
      </c>
      <c r="C1201" s="233" t="s">
        <v>1728</v>
      </c>
    </row>
    <row r="1202" spans="1:4" x14ac:dyDescent="0.25">
      <c r="B1202" s="233" t="s">
        <v>128</v>
      </c>
      <c r="C1202" s="234" t="s">
        <v>2296</v>
      </c>
      <c r="D1202" s="234" t="s">
        <v>2297</v>
      </c>
    </row>
    <row r="1203" spans="1:4" s="234" customFormat="1" x14ac:dyDescent="0.25">
      <c r="A1203" s="236"/>
      <c r="B1203" s="233" t="s">
        <v>128</v>
      </c>
      <c r="C1203" s="234" t="s">
        <v>2298</v>
      </c>
      <c r="D1203" s="234" t="s">
        <v>2299</v>
      </c>
    </row>
    <row r="1204" spans="1:4" s="234" customFormat="1" x14ac:dyDescent="0.25">
      <c r="A1204" s="236"/>
      <c r="B1204" s="233" t="s">
        <v>128</v>
      </c>
      <c r="C1204" s="234" t="s">
        <v>2300</v>
      </c>
      <c r="D1204" s="234" t="s">
        <v>2301</v>
      </c>
    </row>
    <row r="1205" spans="1:4" s="234" customFormat="1" x14ac:dyDescent="0.25">
      <c r="A1205" s="236"/>
      <c r="B1205" s="233" t="s">
        <v>128</v>
      </c>
      <c r="C1205" s="234" t="s">
        <v>2302</v>
      </c>
      <c r="D1205" s="234" t="s">
        <v>2303</v>
      </c>
    </row>
    <row r="1206" spans="1:4" s="234" customFormat="1" x14ac:dyDescent="0.25">
      <c r="A1206" s="236"/>
      <c r="B1206" s="233" t="s">
        <v>128</v>
      </c>
      <c r="C1206" s="234" t="s">
        <v>2304</v>
      </c>
      <c r="D1206" s="234" t="s">
        <v>2305</v>
      </c>
    </row>
    <row r="1207" spans="1:4" s="234" customFormat="1" x14ac:dyDescent="0.25">
      <c r="A1207" s="236"/>
      <c r="B1207" s="233" t="s">
        <v>128</v>
      </c>
      <c r="C1207" s="234" t="s">
        <v>2306</v>
      </c>
      <c r="D1207" s="234" t="s">
        <v>2307</v>
      </c>
    </row>
    <row r="1208" spans="1:4" s="234" customFormat="1" x14ac:dyDescent="0.25">
      <c r="A1208" s="236"/>
      <c r="B1208" s="233" t="s">
        <v>128</v>
      </c>
      <c r="C1208" s="234" t="s">
        <v>2308</v>
      </c>
      <c r="D1208" s="234" t="s">
        <v>2309</v>
      </c>
    </row>
    <row r="1209" spans="1:4" s="234" customFormat="1" x14ac:dyDescent="0.25">
      <c r="A1209" s="236"/>
      <c r="B1209" s="233" t="s">
        <v>128</v>
      </c>
      <c r="C1209" s="234" t="s">
        <v>2310</v>
      </c>
      <c r="D1209" s="234" t="s">
        <v>2311</v>
      </c>
    </row>
    <row r="1210" spans="1:4" s="234" customFormat="1" x14ac:dyDescent="0.25">
      <c r="A1210" s="236"/>
      <c r="B1210" s="233" t="s">
        <v>128</v>
      </c>
      <c r="C1210" s="234" t="s">
        <v>2312</v>
      </c>
      <c r="D1210" s="234" t="s">
        <v>2313</v>
      </c>
    </row>
    <row r="1211" spans="1:4" s="234" customFormat="1" x14ac:dyDescent="0.25">
      <c r="A1211" s="236"/>
      <c r="B1211" s="233" t="s">
        <v>128</v>
      </c>
      <c r="C1211" s="234" t="s">
        <v>2314</v>
      </c>
      <c r="D1211" s="234" t="s">
        <v>2315</v>
      </c>
    </row>
    <row r="1212" spans="1:4" s="234" customFormat="1" x14ac:dyDescent="0.25">
      <c r="A1212" s="236"/>
      <c r="B1212" s="233" t="s">
        <v>128</v>
      </c>
      <c r="C1212" s="234" t="s">
        <v>2316</v>
      </c>
      <c r="D1212" s="234" t="s">
        <v>2317</v>
      </c>
    </row>
    <row r="1213" spans="1:4" s="234" customFormat="1" x14ac:dyDescent="0.25">
      <c r="A1213" s="236"/>
      <c r="B1213" s="233" t="s">
        <v>128</v>
      </c>
      <c r="C1213" s="234" t="s">
        <v>2318</v>
      </c>
      <c r="D1213" s="234" t="s">
        <v>2319</v>
      </c>
    </row>
    <row r="1214" spans="1:4" s="234" customFormat="1" x14ac:dyDescent="0.25">
      <c r="A1214" s="236"/>
      <c r="B1214" s="233" t="s">
        <v>128</v>
      </c>
      <c r="C1214" s="234" t="s">
        <v>2320</v>
      </c>
      <c r="D1214" s="234" t="s">
        <v>2321</v>
      </c>
    </row>
    <row r="1215" spans="1:4" s="234" customFormat="1" x14ac:dyDescent="0.25">
      <c r="A1215" s="236"/>
      <c r="B1215" s="233" t="s">
        <v>128</v>
      </c>
      <c r="C1215" s="234" t="s">
        <v>2322</v>
      </c>
      <c r="D1215" s="234" t="s">
        <v>2323</v>
      </c>
    </row>
    <row r="1216" spans="1:4" s="234" customFormat="1" x14ac:dyDescent="0.25">
      <c r="A1216" s="236"/>
      <c r="B1216" s="233" t="s">
        <v>128</v>
      </c>
      <c r="C1216" s="234" t="s">
        <v>2324</v>
      </c>
      <c r="D1216" s="234" t="s">
        <v>2325</v>
      </c>
    </row>
    <row r="1217" spans="1:4" s="234" customFormat="1" x14ac:dyDescent="0.25">
      <c r="A1217" s="236"/>
      <c r="B1217" s="233" t="s">
        <v>128</v>
      </c>
      <c r="C1217" s="234" t="s">
        <v>2326</v>
      </c>
      <c r="D1217" s="234" t="s">
        <v>2327</v>
      </c>
    </row>
    <row r="1218" spans="1:4" s="234" customFormat="1" x14ac:dyDescent="0.25">
      <c r="A1218" s="236"/>
      <c r="B1218" s="233" t="s">
        <v>128</v>
      </c>
      <c r="C1218" s="234" t="s">
        <v>2328</v>
      </c>
      <c r="D1218" s="234" t="s">
        <v>2329</v>
      </c>
    </row>
    <row r="1219" spans="1:4" s="234" customFormat="1" x14ac:dyDescent="0.25">
      <c r="A1219" s="236"/>
      <c r="B1219" s="233" t="s">
        <v>128</v>
      </c>
      <c r="C1219" s="234" t="s">
        <v>2330</v>
      </c>
      <c r="D1219" s="234" t="s">
        <v>2331</v>
      </c>
    </row>
    <row r="1220" spans="1:4" s="234" customFormat="1" x14ac:dyDescent="0.25">
      <c r="A1220" s="236"/>
      <c r="B1220" s="233" t="s">
        <v>128</v>
      </c>
      <c r="C1220" s="234" t="s">
        <v>2332</v>
      </c>
      <c r="D1220" s="234" t="s">
        <v>2333</v>
      </c>
    </row>
    <row r="1221" spans="1:4" s="234" customFormat="1" x14ac:dyDescent="0.25">
      <c r="A1221" s="236"/>
      <c r="B1221" s="233" t="s">
        <v>128</v>
      </c>
      <c r="C1221" s="234" t="s">
        <v>2334</v>
      </c>
      <c r="D1221" s="234" t="s">
        <v>2335</v>
      </c>
    </row>
    <row r="1222" spans="1:4" s="234" customFormat="1" x14ac:dyDescent="0.25">
      <c r="A1222" s="236"/>
      <c r="B1222" s="233" t="s">
        <v>128</v>
      </c>
      <c r="C1222" s="234" t="s">
        <v>2336</v>
      </c>
      <c r="D1222" s="234" t="s">
        <v>2337</v>
      </c>
    </row>
    <row r="1223" spans="1:4" s="234" customFormat="1" x14ac:dyDescent="0.25">
      <c r="A1223" s="236"/>
      <c r="B1223" s="233" t="s">
        <v>128</v>
      </c>
      <c r="C1223" s="234" t="s">
        <v>2338</v>
      </c>
      <c r="D1223" s="234" t="s">
        <v>2339</v>
      </c>
    </row>
    <row r="1224" spans="1:4" s="234" customFormat="1" x14ac:dyDescent="0.25">
      <c r="A1224" s="236"/>
      <c r="B1224" s="233" t="s">
        <v>128</v>
      </c>
      <c r="C1224" s="234" t="s">
        <v>2340</v>
      </c>
      <c r="D1224" s="234" t="s">
        <v>2341</v>
      </c>
    </row>
    <row r="1225" spans="1:4" s="234" customFormat="1" x14ac:dyDescent="0.25">
      <c r="A1225" s="236"/>
      <c r="B1225" s="233" t="s">
        <v>128</v>
      </c>
      <c r="C1225" s="234" t="s">
        <v>2342</v>
      </c>
      <c r="D1225" s="234" t="s">
        <v>2343</v>
      </c>
    </row>
    <row r="1226" spans="1:4" x14ac:dyDescent="0.25">
      <c r="B1226" s="233" t="s">
        <v>128</v>
      </c>
      <c r="C1226" s="234" t="s">
        <v>2344</v>
      </c>
      <c r="D1226" s="234" t="s">
        <v>2345</v>
      </c>
    </row>
    <row r="1227" spans="1:4" s="234" customFormat="1" x14ac:dyDescent="0.25">
      <c r="A1227" s="236"/>
      <c r="B1227" s="233" t="s">
        <v>128</v>
      </c>
      <c r="C1227" s="234" t="s">
        <v>2346</v>
      </c>
      <c r="D1227" s="234" t="s">
        <v>2347</v>
      </c>
    </row>
    <row r="1228" spans="1:4" s="234" customFormat="1" x14ac:dyDescent="0.25">
      <c r="A1228" s="236"/>
      <c r="B1228" s="233" t="s">
        <v>128</v>
      </c>
      <c r="C1228" s="234" t="s">
        <v>2348</v>
      </c>
      <c r="D1228" s="234" t="s">
        <v>2349</v>
      </c>
    </row>
    <row r="1229" spans="1:4" s="234" customFormat="1" x14ac:dyDescent="0.25">
      <c r="A1229" s="236"/>
      <c r="B1229" s="233" t="s">
        <v>128</v>
      </c>
      <c r="C1229" s="234" t="s">
        <v>2350</v>
      </c>
      <c r="D1229" s="234" t="s">
        <v>2351</v>
      </c>
    </row>
    <row r="1230" spans="1:4" s="234" customFormat="1" x14ac:dyDescent="0.25">
      <c r="A1230" s="236"/>
      <c r="B1230" s="233" t="s">
        <v>128</v>
      </c>
      <c r="C1230" s="234" t="s">
        <v>2352</v>
      </c>
      <c r="D1230" s="234" t="s">
        <v>2353</v>
      </c>
    </row>
    <row r="1231" spans="1:4" s="234" customFormat="1" x14ac:dyDescent="0.25">
      <c r="A1231" s="236"/>
      <c r="B1231" s="233" t="s">
        <v>128</v>
      </c>
      <c r="C1231" s="234" t="s">
        <v>2354</v>
      </c>
      <c r="D1231" s="234" t="s">
        <v>2355</v>
      </c>
    </row>
    <row r="1232" spans="1:4" s="234" customFormat="1" x14ac:dyDescent="0.25">
      <c r="A1232" s="236"/>
      <c r="B1232" s="233" t="s">
        <v>128</v>
      </c>
      <c r="C1232" s="234" t="s">
        <v>2356</v>
      </c>
      <c r="D1232" s="234" t="s">
        <v>2357</v>
      </c>
    </row>
    <row r="1233" spans="2:3" x14ac:dyDescent="0.25">
      <c r="B1233" s="233" t="s">
        <v>128</v>
      </c>
      <c r="C1233" s="233" t="s">
        <v>1729</v>
      </c>
    </row>
    <row r="1234" spans="2:3" x14ac:dyDescent="0.25">
      <c r="B1234" s="233" t="s">
        <v>128</v>
      </c>
      <c r="C1234" s="233" t="s">
        <v>1730</v>
      </c>
    </row>
    <row r="1235" spans="2:3" x14ac:dyDescent="0.25">
      <c r="B1235" s="233" t="s">
        <v>128</v>
      </c>
      <c r="C1235" s="233" t="s">
        <v>1731</v>
      </c>
    </row>
    <row r="1236" spans="2:3" x14ac:dyDescent="0.25">
      <c r="B1236" s="233" t="s">
        <v>128</v>
      </c>
      <c r="C1236" s="233" t="s">
        <v>1732</v>
      </c>
    </row>
    <row r="1237" spans="2:3" x14ac:dyDescent="0.25">
      <c r="B1237" s="233" t="s">
        <v>128</v>
      </c>
      <c r="C1237" s="233" t="s">
        <v>1733</v>
      </c>
    </row>
    <row r="1238" spans="2:3" x14ac:dyDescent="0.25">
      <c r="B1238" s="233" t="s">
        <v>128</v>
      </c>
      <c r="C1238" s="233" t="s">
        <v>1734</v>
      </c>
    </row>
    <row r="1239" spans="2:3" x14ac:dyDescent="0.25">
      <c r="B1239" s="233" t="s">
        <v>128</v>
      </c>
      <c r="C1239" s="233" t="s">
        <v>1735</v>
      </c>
    </row>
    <row r="1240" spans="2:3" x14ac:dyDescent="0.25">
      <c r="B1240" s="233" t="s">
        <v>128</v>
      </c>
      <c r="C1240" s="233" t="s">
        <v>1736</v>
      </c>
    </row>
    <row r="1241" spans="2:3" x14ac:dyDescent="0.25">
      <c r="B1241" s="233" t="s">
        <v>128</v>
      </c>
      <c r="C1241" s="233" t="s">
        <v>1737</v>
      </c>
    </row>
    <row r="1242" spans="2:3" x14ac:dyDescent="0.25">
      <c r="B1242" s="233" t="s">
        <v>128</v>
      </c>
      <c r="C1242" s="233" t="s">
        <v>1738</v>
      </c>
    </row>
    <row r="1243" spans="2:3" x14ac:dyDescent="0.25">
      <c r="B1243" s="233" t="s">
        <v>128</v>
      </c>
      <c r="C1243" s="233" t="s">
        <v>1739</v>
      </c>
    </row>
    <row r="1244" spans="2:3" x14ac:dyDescent="0.25">
      <c r="B1244" s="233" t="s">
        <v>128</v>
      </c>
      <c r="C1244" s="233" t="s">
        <v>1740</v>
      </c>
    </row>
    <row r="1245" spans="2:3" x14ac:dyDescent="0.25">
      <c r="B1245" s="233" t="s">
        <v>128</v>
      </c>
      <c r="C1245" s="233" t="s">
        <v>1741</v>
      </c>
    </row>
    <row r="1246" spans="2:3" x14ac:dyDescent="0.25">
      <c r="B1246" s="233" t="s">
        <v>128</v>
      </c>
      <c r="C1246" s="233" t="s">
        <v>1742</v>
      </c>
    </row>
    <row r="1247" spans="2:3" x14ac:dyDescent="0.25">
      <c r="B1247" s="233" t="s">
        <v>128</v>
      </c>
      <c r="C1247" s="233" t="s">
        <v>1743</v>
      </c>
    </row>
    <row r="1248" spans="2:3" x14ac:dyDescent="0.25">
      <c r="B1248" s="233" t="s">
        <v>128</v>
      </c>
      <c r="C1248" s="233" t="s">
        <v>1744</v>
      </c>
    </row>
    <row r="1249" spans="2:3" x14ac:dyDescent="0.25">
      <c r="B1249" s="233" t="s">
        <v>128</v>
      </c>
      <c r="C1249" s="233" t="s">
        <v>1745</v>
      </c>
    </row>
    <row r="1250" spans="2:3" x14ac:dyDescent="0.25">
      <c r="B1250" s="233" t="s">
        <v>128</v>
      </c>
      <c r="C1250" s="233" t="s">
        <v>1746</v>
      </c>
    </row>
    <row r="1251" spans="2:3" x14ac:dyDescent="0.25">
      <c r="B1251" s="233" t="s">
        <v>128</v>
      </c>
      <c r="C1251" s="233" t="s">
        <v>1747</v>
      </c>
    </row>
    <row r="1252" spans="2:3" x14ac:dyDescent="0.25">
      <c r="B1252" s="233" t="s">
        <v>128</v>
      </c>
      <c r="C1252" s="233" t="s">
        <v>1748</v>
      </c>
    </row>
    <row r="1253" spans="2:3" x14ac:dyDescent="0.25">
      <c r="B1253" s="233" t="s">
        <v>128</v>
      </c>
      <c r="C1253" s="233" t="s">
        <v>1749</v>
      </c>
    </row>
    <row r="1254" spans="2:3" x14ac:dyDescent="0.25">
      <c r="B1254" s="233" t="s">
        <v>128</v>
      </c>
      <c r="C1254" s="233" t="s">
        <v>1750</v>
      </c>
    </row>
    <row r="1255" spans="2:3" x14ac:dyDescent="0.25">
      <c r="B1255" s="233" t="s">
        <v>128</v>
      </c>
      <c r="C1255" s="233" t="s">
        <v>1751</v>
      </c>
    </row>
    <row r="1256" spans="2:3" x14ac:dyDescent="0.25">
      <c r="B1256" s="233" t="s">
        <v>128</v>
      </c>
      <c r="C1256" s="233" t="s">
        <v>1752</v>
      </c>
    </row>
    <row r="1257" spans="2:3" x14ac:dyDescent="0.25">
      <c r="B1257" s="233" t="s">
        <v>128</v>
      </c>
      <c r="C1257" s="233" t="s">
        <v>1753</v>
      </c>
    </row>
    <row r="1258" spans="2:3" x14ac:dyDescent="0.25">
      <c r="B1258" s="233" t="s">
        <v>128</v>
      </c>
      <c r="C1258" s="233" t="s">
        <v>1754</v>
      </c>
    </row>
    <row r="1259" spans="2:3" x14ac:dyDescent="0.25">
      <c r="B1259" s="233" t="s">
        <v>128</v>
      </c>
      <c r="C1259" s="233" t="s">
        <v>1755</v>
      </c>
    </row>
    <row r="1260" spans="2:3" x14ac:dyDescent="0.25">
      <c r="B1260" s="233" t="s">
        <v>128</v>
      </c>
      <c r="C1260" s="233" t="s">
        <v>1756</v>
      </c>
    </row>
    <row r="1261" spans="2:3" x14ac:dyDescent="0.25">
      <c r="B1261" s="233" t="s">
        <v>128</v>
      </c>
      <c r="C1261" s="233" t="s">
        <v>1757</v>
      </c>
    </row>
    <row r="1262" spans="2:3" x14ac:dyDescent="0.25">
      <c r="B1262" s="233" t="s">
        <v>128</v>
      </c>
      <c r="C1262" s="233" t="s">
        <v>1758</v>
      </c>
    </row>
    <row r="1263" spans="2:3" x14ac:dyDescent="0.25">
      <c r="B1263" s="233" t="s">
        <v>128</v>
      </c>
      <c r="C1263" s="233" t="s">
        <v>1759</v>
      </c>
    </row>
    <row r="1264" spans="2:3" x14ac:dyDescent="0.25">
      <c r="B1264" s="233" t="s">
        <v>128</v>
      </c>
      <c r="C1264" s="233" t="s">
        <v>832</v>
      </c>
    </row>
    <row r="1265" spans="1:4" x14ac:dyDescent="0.25">
      <c r="B1265" s="233" t="s">
        <v>128</v>
      </c>
      <c r="C1265" s="233" t="s">
        <v>833</v>
      </c>
    </row>
    <row r="1266" spans="1:4" x14ac:dyDescent="0.25">
      <c r="B1266" s="233" t="s">
        <v>128</v>
      </c>
      <c r="C1266" s="233" t="s">
        <v>834</v>
      </c>
    </row>
    <row r="1267" spans="1:4" x14ac:dyDescent="0.25">
      <c r="B1267" s="233" t="s">
        <v>128</v>
      </c>
      <c r="C1267" s="233" t="s">
        <v>1760</v>
      </c>
    </row>
    <row r="1268" spans="1:4" x14ac:dyDescent="0.25">
      <c r="B1268" s="233" t="s">
        <v>128</v>
      </c>
      <c r="C1268" s="233" t="s">
        <v>1761</v>
      </c>
    </row>
    <row r="1269" spans="1:4" x14ac:dyDescent="0.25">
      <c r="B1269" s="233" t="s">
        <v>128</v>
      </c>
      <c r="C1269" s="233" t="s">
        <v>1762</v>
      </c>
    </row>
    <row r="1270" spans="1:4" x14ac:dyDescent="0.25">
      <c r="B1270" s="233" t="s">
        <v>128</v>
      </c>
      <c r="C1270" s="233" t="s">
        <v>835</v>
      </c>
    </row>
    <row r="1271" spans="1:4" x14ac:dyDescent="0.25">
      <c r="B1271" s="233" t="s">
        <v>128</v>
      </c>
      <c r="C1271" s="233" t="s">
        <v>836</v>
      </c>
    </row>
    <row r="1272" spans="1:4" x14ac:dyDescent="0.25">
      <c r="B1272" s="233" t="s">
        <v>128</v>
      </c>
      <c r="C1272" s="233" t="s">
        <v>837</v>
      </c>
    </row>
    <row r="1273" spans="1:4" x14ac:dyDescent="0.25">
      <c r="B1273" s="233" t="s">
        <v>128</v>
      </c>
      <c r="C1273" s="233" t="s">
        <v>838</v>
      </c>
    </row>
    <row r="1274" spans="1:4" x14ac:dyDescent="0.25">
      <c r="B1274" s="233" t="s">
        <v>129</v>
      </c>
      <c r="C1274" s="234" t="s">
        <v>2358</v>
      </c>
      <c r="D1274" s="234" t="s">
        <v>2359</v>
      </c>
    </row>
    <row r="1275" spans="1:4" s="234" customFormat="1" x14ac:dyDescent="0.25">
      <c r="A1275" s="236"/>
      <c r="B1275" s="233" t="s">
        <v>129</v>
      </c>
      <c r="C1275" s="234" t="s">
        <v>2360</v>
      </c>
      <c r="D1275" s="234" t="s">
        <v>2361</v>
      </c>
    </row>
    <row r="1276" spans="1:4" s="234" customFormat="1" x14ac:dyDescent="0.25">
      <c r="A1276" s="236"/>
      <c r="B1276" s="233" t="s">
        <v>129</v>
      </c>
      <c r="C1276" s="234" t="s">
        <v>2362</v>
      </c>
      <c r="D1276" s="234" t="s">
        <v>2363</v>
      </c>
    </row>
    <row r="1277" spans="1:4" s="234" customFormat="1" x14ac:dyDescent="0.25">
      <c r="A1277" s="236"/>
      <c r="B1277" s="233" t="s">
        <v>129</v>
      </c>
      <c r="C1277" s="234" t="s">
        <v>2364</v>
      </c>
      <c r="D1277" s="234" t="s">
        <v>2365</v>
      </c>
    </row>
    <row r="1278" spans="1:4" s="234" customFormat="1" x14ac:dyDescent="0.25">
      <c r="A1278" s="236"/>
      <c r="B1278" s="233" t="s">
        <v>129</v>
      </c>
      <c r="C1278" s="234" t="s">
        <v>2366</v>
      </c>
      <c r="D1278" s="234" t="s">
        <v>2367</v>
      </c>
    </row>
    <row r="1279" spans="1:4" s="234" customFormat="1" x14ac:dyDescent="0.25">
      <c r="A1279" s="236"/>
      <c r="B1279" s="233" t="s">
        <v>129</v>
      </c>
      <c r="C1279" s="234" t="s">
        <v>2368</v>
      </c>
      <c r="D1279" s="234" t="s">
        <v>2369</v>
      </c>
    </row>
    <row r="1280" spans="1:4" s="234" customFormat="1" x14ac:dyDescent="0.25">
      <c r="A1280" s="236"/>
      <c r="B1280" s="233" t="s">
        <v>129</v>
      </c>
      <c r="C1280" s="234" t="s">
        <v>2370</v>
      </c>
      <c r="D1280" s="234" t="s">
        <v>2371</v>
      </c>
    </row>
    <row r="1281" spans="1:4" s="234" customFormat="1" x14ac:dyDescent="0.25">
      <c r="A1281" s="236"/>
      <c r="B1281" s="233" t="s">
        <v>129</v>
      </c>
      <c r="C1281" s="234" t="s">
        <v>2372</v>
      </c>
      <c r="D1281" s="234" t="s">
        <v>2373</v>
      </c>
    </row>
    <row r="1282" spans="1:4" s="234" customFormat="1" x14ac:dyDescent="0.25">
      <c r="A1282" s="236"/>
      <c r="B1282" s="233" t="s">
        <v>129</v>
      </c>
      <c r="C1282" s="234" t="s">
        <v>2374</v>
      </c>
      <c r="D1282" s="234" t="s">
        <v>2375</v>
      </c>
    </row>
    <row r="1283" spans="1:4" x14ac:dyDescent="0.25">
      <c r="B1283" s="233" t="s">
        <v>129</v>
      </c>
      <c r="C1283" s="233" t="s">
        <v>1763</v>
      </c>
    </row>
    <row r="1284" spans="1:4" x14ac:dyDescent="0.25">
      <c r="B1284" s="233" t="s">
        <v>129</v>
      </c>
      <c r="C1284" s="233" t="s">
        <v>1764</v>
      </c>
    </row>
    <row r="1285" spans="1:4" x14ac:dyDescent="0.25">
      <c r="B1285" s="233" t="s">
        <v>129</v>
      </c>
      <c r="C1285" s="233" t="s">
        <v>1765</v>
      </c>
    </row>
    <row r="1286" spans="1:4" x14ac:dyDescent="0.25">
      <c r="B1286" s="233" t="s">
        <v>129</v>
      </c>
      <c r="C1286" s="233" t="s">
        <v>1766</v>
      </c>
    </row>
    <row r="1287" spans="1:4" x14ac:dyDescent="0.25">
      <c r="B1287" s="233" t="s">
        <v>129</v>
      </c>
      <c r="C1287" s="233" t="s">
        <v>1767</v>
      </c>
    </row>
    <row r="1288" spans="1:4" x14ac:dyDescent="0.25">
      <c r="B1288" s="233" t="s">
        <v>129</v>
      </c>
      <c r="C1288" s="233" t="s">
        <v>1768</v>
      </c>
    </row>
    <row r="1289" spans="1:4" x14ac:dyDescent="0.25">
      <c r="B1289" s="233" t="s">
        <v>129</v>
      </c>
      <c r="C1289" s="233" t="s">
        <v>1769</v>
      </c>
    </row>
    <row r="1290" spans="1:4" x14ac:dyDescent="0.25">
      <c r="B1290" s="233" t="s">
        <v>129</v>
      </c>
      <c r="C1290" s="233" t="s">
        <v>1770</v>
      </c>
    </row>
    <row r="1291" spans="1:4" x14ac:dyDescent="0.25">
      <c r="B1291" s="233" t="s">
        <v>129</v>
      </c>
      <c r="C1291" s="233" t="s">
        <v>1771</v>
      </c>
    </row>
    <row r="1292" spans="1:4" x14ac:dyDescent="0.25">
      <c r="B1292" s="233" t="s">
        <v>129</v>
      </c>
      <c r="C1292" s="233" t="s">
        <v>1772</v>
      </c>
    </row>
    <row r="1293" spans="1:4" x14ac:dyDescent="0.25">
      <c r="B1293" s="233" t="s">
        <v>129</v>
      </c>
      <c r="C1293" s="233" t="s">
        <v>1773</v>
      </c>
    </row>
    <row r="1294" spans="1:4" x14ac:dyDescent="0.25">
      <c r="B1294" s="233" t="s">
        <v>129</v>
      </c>
      <c r="C1294" s="233" t="s">
        <v>1774</v>
      </c>
    </row>
    <row r="1295" spans="1:4" x14ac:dyDescent="0.25">
      <c r="B1295" s="233" t="s">
        <v>129</v>
      </c>
      <c r="C1295" s="233" t="s">
        <v>1775</v>
      </c>
    </row>
    <row r="1296" spans="1:4" x14ac:dyDescent="0.25">
      <c r="B1296" s="233" t="s">
        <v>129</v>
      </c>
      <c r="C1296" s="233" t="s">
        <v>1776</v>
      </c>
    </row>
    <row r="1297" spans="2:3" x14ac:dyDescent="0.25">
      <c r="B1297" s="233" t="s">
        <v>129</v>
      </c>
      <c r="C1297" s="233" t="s">
        <v>1777</v>
      </c>
    </row>
    <row r="1298" spans="2:3" x14ac:dyDescent="0.25">
      <c r="B1298" s="233" t="s">
        <v>129</v>
      </c>
      <c r="C1298" s="233" t="s">
        <v>1778</v>
      </c>
    </row>
    <row r="1299" spans="2:3" x14ac:dyDescent="0.25">
      <c r="B1299" s="233" t="s">
        <v>129</v>
      </c>
      <c r="C1299" s="233" t="s">
        <v>1779</v>
      </c>
    </row>
    <row r="1300" spans="2:3" x14ac:dyDescent="0.25">
      <c r="B1300" s="233" t="s">
        <v>129</v>
      </c>
      <c r="C1300" s="233" t="s">
        <v>1780</v>
      </c>
    </row>
    <row r="1301" spans="2:3" x14ac:dyDescent="0.25">
      <c r="B1301" s="233" t="s">
        <v>129</v>
      </c>
      <c r="C1301" s="233" t="s">
        <v>1781</v>
      </c>
    </row>
    <row r="1302" spans="2:3" x14ac:dyDescent="0.25">
      <c r="B1302" s="233" t="s">
        <v>129</v>
      </c>
      <c r="C1302" s="233" t="s">
        <v>1782</v>
      </c>
    </row>
    <row r="1303" spans="2:3" x14ac:dyDescent="0.25">
      <c r="B1303" s="233" t="s">
        <v>129</v>
      </c>
      <c r="C1303" s="233" t="s">
        <v>839</v>
      </c>
    </row>
    <row r="1304" spans="2:3" x14ac:dyDescent="0.25">
      <c r="B1304" s="233" t="s">
        <v>129</v>
      </c>
      <c r="C1304" s="233" t="s">
        <v>1783</v>
      </c>
    </row>
    <row r="1305" spans="2:3" x14ac:dyDescent="0.25">
      <c r="B1305" s="233" t="s">
        <v>129</v>
      </c>
      <c r="C1305" s="233" t="s">
        <v>1784</v>
      </c>
    </row>
    <row r="1306" spans="2:3" x14ac:dyDescent="0.25">
      <c r="B1306" s="233" t="s">
        <v>129</v>
      </c>
      <c r="C1306" s="233" t="s">
        <v>1785</v>
      </c>
    </row>
    <row r="1307" spans="2:3" x14ac:dyDescent="0.25">
      <c r="B1307" s="233" t="s">
        <v>129</v>
      </c>
      <c r="C1307" s="233" t="s">
        <v>1786</v>
      </c>
    </row>
    <row r="1308" spans="2:3" x14ac:dyDescent="0.25">
      <c r="B1308" s="233" t="s">
        <v>129</v>
      </c>
      <c r="C1308" s="233" t="s">
        <v>1787</v>
      </c>
    </row>
    <row r="1309" spans="2:3" x14ac:dyDescent="0.25">
      <c r="B1309" s="233" t="s">
        <v>129</v>
      </c>
      <c r="C1309" s="233" t="s">
        <v>1788</v>
      </c>
    </row>
    <row r="1310" spans="2:3" x14ac:dyDescent="0.25">
      <c r="B1310" s="233" t="s">
        <v>129</v>
      </c>
      <c r="C1310" s="233" t="s">
        <v>1789</v>
      </c>
    </row>
    <row r="1311" spans="2:3" x14ac:dyDescent="0.25">
      <c r="B1311" s="233" t="s">
        <v>129</v>
      </c>
      <c r="C1311" s="233" t="s">
        <v>1790</v>
      </c>
    </row>
    <row r="1312" spans="2:3" x14ac:dyDescent="0.25">
      <c r="B1312" s="233" t="s">
        <v>129</v>
      </c>
      <c r="C1312" s="233" t="s">
        <v>840</v>
      </c>
    </row>
    <row r="1313" spans="2:3" x14ac:dyDescent="0.25">
      <c r="B1313" s="233" t="s">
        <v>129</v>
      </c>
      <c r="C1313" s="233" t="s">
        <v>841</v>
      </c>
    </row>
    <row r="1314" spans="2:3" x14ac:dyDescent="0.25">
      <c r="B1314" s="233" t="s">
        <v>129</v>
      </c>
      <c r="C1314" s="233" t="s">
        <v>842</v>
      </c>
    </row>
    <row r="1315" spans="2:3" x14ac:dyDescent="0.25">
      <c r="B1315" s="233" t="s">
        <v>129</v>
      </c>
      <c r="C1315" s="233" t="s">
        <v>843</v>
      </c>
    </row>
    <row r="1316" spans="2:3" x14ac:dyDescent="0.25">
      <c r="B1316" s="233" t="s">
        <v>129</v>
      </c>
      <c r="C1316" s="233" t="s">
        <v>1791</v>
      </c>
    </row>
    <row r="1317" spans="2:3" x14ac:dyDescent="0.25">
      <c r="B1317" s="233" t="s">
        <v>129</v>
      </c>
      <c r="C1317" s="233" t="s">
        <v>844</v>
      </c>
    </row>
    <row r="1318" spans="2:3" x14ac:dyDescent="0.25">
      <c r="B1318" s="233" t="s">
        <v>129</v>
      </c>
      <c r="C1318" s="233" t="s">
        <v>836</v>
      </c>
    </row>
    <row r="1319" spans="2:3" x14ac:dyDescent="0.25">
      <c r="B1319" s="233" t="s">
        <v>129</v>
      </c>
      <c r="C1319" s="233" t="s">
        <v>845</v>
      </c>
    </row>
    <row r="1320" spans="2:3" x14ac:dyDescent="0.25">
      <c r="B1320" s="233" t="s">
        <v>129</v>
      </c>
      <c r="C1320" s="233" t="s">
        <v>1792</v>
      </c>
    </row>
    <row r="1321" spans="2:3" x14ac:dyDescent="0.25">
      <c r="B1321" s="233" t="s">
        <v>129</v>
      </c>
      <c r="C1321" s="233" t="s">
        <v>846</v>
      </c>
    </row>
    <row r="1322" spans="2:3" x14ac:dyDescent="0.25">
      <c r="B1322" s="233" t="s">
        <v>129</v>
      </c>
      <c r="C1322" s="233" t="s">
        <v>1793</v>
      </c>
    </row>
    <row r="1323" spans="2:3" x14ac:dyDescent="0.25">
      <c r="B1323" s="233" t="s">
        <v>130</v>
      </c>
      <c r="C1323" s="233" t="s">
        <v>1794</v>
      </c>
    </row>
    <row r="1324" spans="2:3" x14ac:dyDescent="0.25">
      <c r="B1324" s="233" t="s">
        <v>130</v>
      </c>
      <c r="C1324" s="233" t="s">
        <v>1795</v>
      </c>
    </row>
    <row r="1325" spans="2:3" x14ac:dyDescent="0.25">
      <c r="B1325" s="233" t="s">
        <v>130</v>
      </c>
      <c r="C1325" s="233" t="s">
        <v>1796</v>
      </c>
    </row>
    <row r="1326" spans="2:3" x14ac:dyDescent="0.25">
      <c r="B1326" s="233" t="s">
        <v>130</v>
      </c>
      <c r="C1326" s="233" t="s">
        <v>1797</v>
      </c>
    </row>
    <row r="1327" spans="2:3" x14ac:dyDescent="0.25">
      <c r="B1327" s="233" t="s">
        <v>130</v>
      </c>
      <c r="C1327" s="233" t="s">
        <v>1798</v>
      </c>
    </row>
    <row r="1328" spans="2:3" x14ac:dyDescent="0.25">
      <c r="B1328" s="233" t="s">
        <v>130</v>
      </c>
      <c r="C1328" s="233" t="s">
        <v>1799</v>
      </c>
    </row>
    <row r="1329" spans="2:3" x14ac:dyDescent="0.25">
      <c r="B1329" s="233" t="s">
        <v>130</v>
      </c>
      <c r="C1329" s="233" t="s">
        <v>1800</v>
      </c>
    </row>
    <row r="1330" spans="2:3" x14ac:dyDescent="0.25">
      <c r="B1330" s="233" t="s">
        <v>130</v>
      </c>
      <c r="C1330" s="233" t="s">
        <v>1801</v>
      </c>
    </row>
    <row r="1331" spans="2:3" x14ac:dyDescent="0.25">
      <c r="B1331" s="233" t="s">
        <v>130</v>
      </c>
      <c r="C1331" s="233" t="s">
        <v>1802</v>
      </c>
    </row>
    <row r="1332" spans="2:3" x14ac:dyDescent="0.25">
      <c r="B1332" s="233" t="s">
        <v>130</v>
      </c>
      <c r="C1332" s="233" t="s">
        <v>1803</v>
      </c>
    </row>
    <row r="1333" spans="2:3" x14ac:dyDescent="0.25">
      <c r="B1333" s="233" t="s">
        <v>130</v>
      </c>
      <c r="C1333" s="233" t="s">
        <v>1804</v>
      </c>
    </row>
    <row r="1334" spans="2:3" x14ac:dyDescent="0.25">
      <c r="B1334" s="233" t="s">
        <v>130</v>
      </c>
      <c r="C1334" s="233" t="s">
        <v>1805</v>
      </c>
    </row>
    <row r="1335" spans="2:3" x14ac:dyDescent="0.25">
      <c r="B1335" s="233" t="s">
        <v>130</v>
      </c>
      <c r="C1335" s="233" t="s">
        <v>847</v>
      </c>
    </row>
    <row r="1336" spans="2:3" x14ac:dyDescent="0.25">
      <c r="B1336" s="233" t="s">
        <v>130</v>
      </c>
      <c r="C1336" s="233" t="s">
        <v>848</v>
      </c>
    </row>
    <row r="1337" spans="2:3" x14ac:dyDescent="0.25">
      <c r="B1337" s="233" t="s">
        <v>130</v>
      </c>
      <c r="C1337" s="233" t="s">
        <v>849</v>
      </c>
    </row>
    <row r="1338" spans="2:3" x14ac:dyDescent="0.25">
      <c r="B1338" s="233" t="s">
        <v>130</v>
      </c>
      <c r="C1338" s="233" t="s">
        <v>1806</v>
      </c>
    </row>
    <row r="1339" spans="2:3" x14ac:dyDescent="0.25">
      <c r="B1339" s="233" t="s">
        <v>130</v>
      </c>
      <c r="C1339" s="233" t="s">
        <v>850</v>
      </c>
    </row>
    <row r="1340" spans="2:3" x14ac:dyDescent="0.25">
      <c r="B1340" s="233" t="s">
        <v>130</v>
      </c>
      <c r="C1340" s="233" t="s">
        <v>552</v>
      </c>
    </row>
    <row r="1341" spans="2:3" x14ac:dyDescent="0.25">
      <c r="B1341" s="233" t="s">
        <v>130</v>
      </c>
      <c r="C1341" s="233" t="s">
        <v>851</v>
      </c>
    </row>
    <row r="1342" spans="2:3" x14ac:dyDescent="0.25">
      <c r="B1342" s="233" t="s">
        <v>130</v>
      </c>
      <c r="C1342" s="233" t="s">
        <v>1807</v>
      </c>
    </row>
    <row r="1343" spans="2:3" x14ac:dyDescent="0.25">
      <c r="B1343" s="233" t="s">
        <v>130</v>
      </c>
      <c r="C1343" s="233" t="s">
        <v>852</v>
      </c>
    </row>
    <row r="1344" spans="2:3" x14ac:dyDescent="0.25">
      <c r="B1344" s="233" t="s">
        <v>130</v>
      </c>
      <c r="C1344" s="233" t="s">
        <v>853</v>
      </c>
    </row>
    <row r="1345" spans="2:3" x14ac:dyDescent="0.25">
      <c r="B1345" s="233" t="s">
        <v>130</v>
      </c>
      <c r="C1345" s="233" t="s">
        <v>854</v>
      </c>
    </row>
    <row r="1346" spans="2:3" x14ac:dyDescent="0.25">
      <c r="B1346" s="233" t="s">
        <v>130</v>
      </c>
      <c r="C1346" s="233" t="s">
        <v>855</v>
      </c>
    </row>
    <row r="1347" spans="2:3" x14ac:dyDescent="0.25">
      <c r="B1347" s="233" t="s">
        <v>130</v>
      </c>
      <c r="C1347" s="233" t="s">
        <v>1808</v>
      </c>
    </row>
    <row r="1348" spans="2:3" x14ac:dyDescent="0.25">
      <c r="B1348" s="233" t="s">
        <v>130</v>
      </c>
      <c r="C1348" s="233" t="s">
        <v>1809</v>
      </c>
    </row>
    <row r="1349" spans="2:3" x14ac:dyDescent="0.25">
      <c r="B1349" s="233" t="s">
        <v>130</v>
      </c>
      <c r="C1349" s="233" t="s">
        <v>856</v>
      </c>
    </row>
    <row r="1350" spans="2:3" x14ac:dyDescent="0.25">
      <c r="B1350" s="233" t="s">
        <v>130</v>
      </c>
      <c r="C1350" s="233" t="s">
        <v>857</v>
      </c>
    </row>
    <row r="1351" spans="2:3" x14ac:dyDescent="0.25">
      <c r="B1351" s="233" t="s">
        <v>130</v>
      </c>
      <c r="C1351" s="233" t="s">
        <v>858</v>
      </c>
    </row>
    <row r="1352" spans="2:3" x14ac:dyDescent="0.25">
      <c r="B1352" s="233" t="s">
        <v>130</v>
      </c>
      <c r="C1352" s="233" t="s">
        <v>859</v>
      </c>
    </row>
    <row r="1353" spans="2:3" x14ac:dyDescent="0.25">
      <c r="B1353" s="233" t="s">
        <v>130</v>
      </c>
      <c r="C1353" s="233" t="s">
        <v>860</v>
      </c>
    </row>
    <row r="1354" spans="2:3" x14ac:dyDescent="0.25">
      <c r="B1354" s="233" t="s">
        <v>130</v>
      </c>
      <c r="C1354" s="233" t="s">
        <v>861</v>
      </c>
    </row>
    <row r="1355" spans="2:3" x14ac:dyDescent="0.25">
      <c r="B1355" s="233" t="s">
        <v>130</v>
      </c>
      <c r="C1355" s="233" t="s">
        <v>862</v>
      </c>
    </row>
    <row r="1356" spans="2:3" x14ac:dyDescent="0.25">
      <c r="B1356" s="233" t="s">
        <v>130</v>
      </c>
      <c r="C1356" s="233" t="s">
        <v>863</v>
      </c>
    </row>
    <row r="1357" spans="2:3" x14ac:dyDescent="0.25">
      <c r="B1357" s="233" t="s">
        <v>130</v>
      </c>
      <c r="C1357" s="233" t="s">
        <v>864</v>
      </c>
    </row>
    <row r="1358" spans="2:3" x14ac:dyDescent="0.25">
      <c r="B1358" s="233" t="s">
        <v>130</v>
      </c>
      <c r="C1358" s="233" t="s">
        <v>865</v>
      </c>
    </row>
    <row r="1359" spans="2:3" x14ac:dyDescent="0.25">
      <c r="B1359" s="233" t="s">
        <v>130</v>
      </c>
      <c r="C1359" s="233" t="s">
        <v>866</v>
      </c>
    </row>
    <row r="1360" spans="2:3" x14ac:dyDescent="0.25">
      <c r="B1360" s="233" t="s">
        <v>130</v>
      </c>
      <c r="C1360" s="233" t="s">
        <v>726</v>
      </c>
    </row>
    <row r="1361" spans="2:3" x14ac:dyDescent="0.25">
      <c r="B1361" s="233" t="s">
        <v>130</v>
      </c>
      <c r="C1361" s="233" t="s">
        <v>867</v>
      </c>
    </row>
    <row r="1362" spans="2:3" x14ac:dyDescent="0.25">
      <c r="B1362" s="233" t="s">
        <v>131</v>
      </c>
      <c r="C1362" s="233" t="s">
        <v>1810</v>
      </c>
    </row>
    <row r="1363" spans="2:3" x14ac:dyDescent="0.25">
      <c r="B1363" s="233" t="s">
        <v>131</v>
      </c>
      <c r="C1363" s="233" t="s">
        <v>1811</v>
      </c>
    </row>
    <row r="1364" spans="2:3" x14ac:dyDescent="0.25">
      <c r="B1364" s="233" t="s">
        <v>131</v>
      </c>
      <c r="C1364" s="233" t="s">
        <v>1812</v>
      </c>
    </row>
    <row r="1365" spans="2:3" x14ac:dyDescent="0.25">
      <c r="B1365" s="233" t="s">
        <v>131</v>
      </c>
      <c r="C1365" s="233" t="s">
        <v>1813</v>
      </c>
    </row>
    <row r="1366" spans="2:3" x14ac:dyDescent="0.25">
      <c r="B1366" s="233" t="s">
        <v>131</v>
      </c>
      <c r="C1366" s="233" t="s">
        <v>1814</v>
      </c>
    </row>
    <row r="1367" spans="2:3" x14ac:dyDescent="0.25">
      <c r="B1367" s="233" t="s">
        <v>131</v>
      </c>
      <c r="C1367" s="233" t="s">
        <v>1815</v>
      </c>
    </row>
    <row r="1368" spans="2:3" x14ac:dyDescent="0.25">
      <c r="B1368" s="233" t="s">
        <v>131</v>
      </c>
      <c r="C1368" s="233" t="s">
        <v>1816</v>
      </c>
    </row>
    <row r="1369" spans="2:3" x14ac:dyDescent="0.25">
      <c r="B1369" s="233" t="s">
        <v>131</v>
      </c>
      <c r="C1369" s="233" t="s">
        <v>1817</v>
      </c>
    </row>
    <row r="1370" spans="2:3" x14ac:dyDescent="0.25">
      <c r="B1370" s="233" t="s">
        <v>131</v>
      </c>
      <c r="C1370" s="233" t="s">
        <v>1818</v>
      </c>
    </row>
    <row r="1371" spans="2:3" x14ac:dyDescent="0.25">
      <c r="B1371" s="233" t="s">
        <v>131</v>
      </c>
      <c r="C1371" s="233" t="s">
        <v>868</v>
      </c>
    </row>
    <row r="1372" spans="2:3" x14ac:dyDescent="0.25">
      <c r="B1372" s="233" t="s">
        <v>131</v>
      </c>
      <c r="C1372" s="233" t="s">
        <v>1819</v>
      </c>
    </row>
    <row r="1373" spans="2:3" x14ac:dyDescent="0.25">
      <c r="B1373" s="233" t="s">
        <v>131</v>
      </c>
      <c r="C1373" s="233" t="s">
        <v>869</v>
      </c>
    </row>
    <row r="1374" spans="2:3" x14ac:dyDescent="0.25">
      <c r="B1374" s="233" t="s">
        <v>131</v>
      </c>
      <c r="C1374" s="233" t="s">
        <v>870</v>
      </c>
    </row>
    <row r="1375" spans="2:3" x14ac:dyDescent="0.25">
      <c r="B1375" s="233" t="s">
        <v>131</v>
      </c>
      <c r="C1375" s="233" t="s">
        <v>871</v>
      </c>
    </row>
    <row r="1376" spans="2:3" x14ac:dyDescent="0.25">
      <c r="B1376" s="233" t="s">
        <v>131</v>
      </c>
      <c r="C1376" s="233" t="s">
        <v>872</v>
      </c>
    </row>
    <row r="1377" spans="2:3" x14ac:dyDescent="0.25">
      <c r="B1377" s="233" t="s">
        <v>131</v>
      </c>
      <c r="C1377" s="233" t="s">
        <v>1820</v>
      </c>
    </row>
    <row r="1378" spans="2:3" x14ac:dyDescent="0.25">
      <c r="B1378" s="233" t="s">
        <v>131</v>
      </c>
      <c r="C1378" s="233" t="s">
        <v>709</v>
      </c>
    </row>
    <row r="1379" spans="2:3" x14ac:dyDescent="0.25">
      <c r="B1379" s="233" t="s">
        <v>131</v>
      </c>
      <c r="C1379" s="233" t="s">
        <v>873</v>
      </c>
    </row>
    <row r="1380" spans="2:3" x14ac:dyDescent="0.25">
      <c r="B1380" s="233" t="s">
        <v>131</v>
      </c>
      <c r="C1380" s="233" t="s">
        <v>874</v>
      </c>
    </row>
    <row r="1381" spans="2:3" x14ac:dyDescent="0.25">
      <c r="B1381" s="233" t="s">
        <v>131</v>
      </c>
      <c r="C1381" s="233" t="s">
        <v>875</v>
      </c>
    </row>
    <row r="1382" spans="2:3" x14ac:dyDescent="0.25">
      <c r="B1382" s="233" t="s">
        <v>131</v>
      </c>
      <c r="C1382" s="233" t="s">
        <v>876</v>
      </c>
    </row>
    <row r="1383" spans="2:3" x14ac:dyDescent="0.25">
      <c r="B1383" s="233" t="s">
        <v>131</v>
      </c>
      <c r="C1383" s="233" t="s">
        <v>877</v>
      </c>
    </row>
    <row r="1384" spans="2:3" x14ac:dyDescent="0.25">
      <c r="B1384" s="233" t="s">
        <v>131</v>
      </c>
      <c r="C1384" s="233" t="s">
        <v>878</v>
      </c>
    </row>
    <row r="1385" spans="2:3" x14ac:dyDescent="0.25">
      <c r="B1385" s="233" t="s">
        <v>131</v>
      </c>
      <c r="C1385" s="233" t="s">
        <v>879</v>
      </c>
    </row>
    <row r="1386" spans="2:3" x14ac:dyDescent="0.25">
      <c r="B1386" s="233" t="s">
        <v>131</v>
      </c>
      <c r="C1386" s="233" t="s">
        <v>880</v>
      </c>
    </row>
    <row r="1387" spans="2:3" x14ac:dyDescent="0.25">
      <c r="B1387" s="233" t="s">
        <v>131</v>
      </c>
      <c r="C1387" s="233" t="s">
        <v>881</v>
      </c>
    </row>
    <row r="1388" spans="2:3" x14ac:dyDescent="0.25">
      <c r="B1388" s="233" t="s">
        <v>131</v>
      </c>
      <c r="C1388" s="233" t="s">
        <v>882</v>
      </c>
    </row>
    <row r="1389" spans="2:3" x14ac:dyDescent="0.25">
      <c r="B1389" s="233" t="s">
        <v>131</v>
      </c>
      <c r="C1389" s="233" t="s">
        <v>883</v>
      </c>
    </row>
    <row r="1390" spans="2:3" x14ac:dyDescent="0.25">
      <c r="B1390" s="233" t="s">
        <v>131</v>
      </c>
      <c r="C1390" s="233" t="s">
        <v>884</v>
      </c>
    </row>
    <row r="1391" spans="2:3" x14ac:dyDescent="0.25">
      <c r="B1391" s="233" t="s">
        <v>131</v>
      </c>
      <c r="C1391" s="233" t="s">
        <v>885</v>
      </c>
    </row>
    <row r="1392" spans="2:3" x14ac:dyDescent="0.25">
      <c r="B1392" s="233" t="s">
        <v>132</v>
      </c>
      <c r="C1392" s="233" t="s">
        <v>1821</v>
      </c>
    </row>
    <row r="1393" spans="2:3" x14ac:dyDescent="0.25">
      <c r="B1393" s="233" t="s">
        <v>132</v>
      </c>
      <c r="C1393" s="233" t="s">
        <v>1822</v>
      </c>
    </row>
    <row r="1394" spans="2:3" x14ac:dyDescent="0.25">
      <c r="B1394" s="233" t="s">
        <v>132</v>
      </c>
      <c r="C1394" s="233" t="s">
        <v>1823</v>
      </c>
    </row>
    <row r="1395" spans="2:3" x14ac:dyDescent="0.25">
      <c r="B1395" s="233" t="s">
        <v>132</v>
      </c>
      <c r="C1395" s="233" t="s">
        <v>1824</v>
      </c>
    </row>
    <row r="1396" spans="2:3" x14ac:dyDescent="0.25">
      <c r="B1396" s="233" t="s">
        <v>132</v>
      </c>
      <c r="C1396" s="233" t="s">
        <v>886</v>
      </c>
    </row>
    <row r="1397" spans="2:3" x14ac:dyDescent="0.25">
      <c r="B1397" s="233" t="s">
        <v>132</v>
      </c>
      <c r="C1397" s="233" t="s">
        <v>887</v>
      </c>
    </row>
    <row r="1398" spans="2:3" x14ac:dyDescent="0.25">
      <c r="B1398" s="233" t="s">
        <v>132</v>
      </c>
      <c r="C1398" s="233" t="s">
        <v>888</v>
      </c>
    </row>
    <row r="1399" spans="2:3" x14ac:dyDescent="0.25">
      <c r="B1399" s="233" t="s">
        <v>132</v>
      </c>
      <c r="C1399" s="233" t="s">
        <v>889</v>
      </c>
    </row>
    <row r="1400" spans="2:3" x14ac:dyDescent="0.25">
      <c r="B1400" s="233" t="s">
        <v>132</v>
      </c>
      <c r="C1400" s="233" t="s">
        <v>890</v>
      </c>
    </row>
    <row r="1401" spans="2:3" x14ac:dyDescent="0.25">
      <c r="B1401" s="233" t="s">
        <v>132</v>
      </c>
      <c r="C1401" s="233" t="s">
        <v>891</v>
      </c>
    </row>
    <row r="1402" spans="2:3" x14ac:dyDescent="0.25">
      <c r="B1402" s="233" t="s">
        <v>132</v>
      </c>
      <c r="C1402" s="233" t="s">
        <v>1825</v>
      </c>
    </row>
    <row r="1403" spans="2:3" x14ac:dyDescent="0.25">
      <c r="B1403" s="233" t="s">
        <v>132</v>
      </c>
      <c r="C1403" s="233" t="s">
        <v>892</v>
      </c>
    </row>
    <row r="1404" spans="2:3" x14ac:dyDescent="0.25">
      <c r="B1404" s="233" t="s">
        <v>132</v>
      </c>
      <c r="C1404" s="233" t="s">
        <v>1826</v>
      </c>
    </row>
    <row r="1405" spans="2:3" x14ac:dyDescent="0.25">
      <c r="B1405" s="233" t="s">
        <v>132</v>
      </c>
      <c r="C1405" s="233" t="s">
        <v>893</v>
      </c>
    </row>
    <row r="1406" spans="2:3" x14ac:dyDescent="0.25">
      <c r="B1406" s="233" t="s">
        <v>132</v>
      </c>
      <c r="C1406" s="233" t="s">
        <v>489</v>
      </c>
    </row>
    <row r="1407" spans="2:3" x14ac:dyDescent="0.25">
      <c r="B1407" s="233" t="s">
        <v>132</v>
      </c>
      <c r="C1407" s="233" t="s">
        <v>894</v>
      </c>
    </row>
    <row r="1408" spans="2:3" x14ac:dyDescent="0.25">
      <c r="B1408" s="233" t="s">
        <v>132</v>
      </c>
      <c r="C1408" s="233" t="s">
        <v>895</v>
      </c>
    </row>
    <row r="1409" spans="2:3" x14ac:dyDescent="0.25">
      <c r="B1409" s="233" t="s">
        <v>132</v>
      </c>
      <c r="C1409" s="233" t="s">
        <v>816</v>
      </c>
    </row>
    <row r="1410" spans="2:3" x14ac:dyDescent="0.25">
      <c r="B1410" s="233" t="s">
        <v>132</v>
      </c>
      <c r="C1410" s="233" t="s">
        <v>896</v>
      </c>
    </row>
    <row r="1411" spans="2:3" x14ac:dyDescent="0.25">
      <c r="B1411" s="233" t="s">
        <v>133</v>
      </c>
      <c r="C1411" s="233" t="s">
        <v>1827</v>
      </c>
    </row>
    <row r="1412" spans="2:3" x14ac:dyDescent="0.25">
      <c r="B1412" s="233" t="s">
        <v>133</v>
      </c>
      <c r="C1412" s="233" t="s">
        <v>1828</v>
      </c>
    </row>
    <row r="1413" spans="2:3" x14ac:dyDescent="0.25">
      <c r="B1413" s="233" t="s">
        <v>133</v>
      </c>
      <c r="C1413" s="233" t="s">
        <v>1829</v>
      </c>
    </row>
    <row r="1414" spans="2:3" x14ac:dyDescent="0.25">
      <c r="B1414" s="233" t="s">
        <v>133</v>
      </c>
      <c r="C1414" s="233" t="s">
        <v>1830</v>
      </c>
    </row>
    <row r="1415" spans="2:3" x14ac:dyDescent="0.25">
      <c r="B1415" s="233" t="s">
        <v>133</v>
      </c>
      <c r="C1415" s="233" t="s">
        <v>1831</v>
      </c>
    </row>
    <row r="1416" spans="2:3" x14ac:dyDescent="0.25">
      <c r="B1416" s="233" t="s">
        <v>133</v>
      </c>
      <c r="C1416" s="233" t="s">
        <v>1832</v>
      </c>
    </row>
    <row r="1417" spans="2:3" x14ac:dyDescent="0.25">
      <c r="B1417" s="233" t="s">
        <v>133</v>
      </c>
      <c r="C1417" s="233" t="s">
        <v>1833</v>
      </c>
    </row>
    <row r="1418" spans="2:3" x14ac:dyDescent="0.25">
      <c r="B1418" s="233" t="s">
        <v>133</v>
      </c>
      <c r="C1418" s="233" t="s">
        <v>1834</v>
      </c>
    </row>
    <row r="1419" spans="2:3" x14ac:dyDescent="0.25">
      <c r="B1419" s="233" t="s">
        <v>133</v>
      </c>
      <c r="C1419" s="233" t="s">
        <v>897</v>
      </c>
    </row>
    <row r="1420" spans="2:3" x14ac:dyDescent="0.25">
      <c r="B1420" s="233" t="s">
        <v>133</v>
      </c>
      <c r="C1420" s="233" t="s">
        <v>898</v>
      </c>
    </row>
    <row r="1421" spans="2:3" x14ac:dyDescent="0.25">
      <c r="B1421" s="233" t="s">
        <v>133</v>
      </c>
      <c r="C1421" s="233" t="s">
        <v>899</v>
      </c>
    </row>
    <row r="1422" spans="2:3" x14ac:dyDescent="0.25">
      <c r="B1422" s="233" t="s">
        <v>133</v>
      </c>
      <c r="C1422" s="233" t="s">
        <v>535</v>
      </c>
    </row>
    <row r="1423" spans="2:3" x14ac:dyDescent="0.25">
      <c r="B1423" s="233" t="s">
        <v>133</v>
      </c>
      <c r="C1423" s="233" t="s">
        <v>900</v>
      </c>
    </row>
    <row r="1424" spans="2:3" x14ac:dyDescent="0.25">
      <c r="B1424" s="233" t="s">
        <v>133</v>
      </c>
      <c r="C1424" s="233" t="s">
        <v>901</v>
      </c>
    </row>
    <row r="1425" spans="1:4" x14ac:dyDescent="0.25">
      <c r="B1425" s="233" t="s">
        <v>133</v>
      </c>
      <c r="C1425" s="233" t="s">
        <v>902</v>
      </c>
    </row>
    <row r="1426" spans="1:4" x14ac:dyDescent="0.25">
      <c r="B1426" s="233" t="s">
        <v>133</v>
      </c>
      <c r="C1426" s="233" t="s">
        <v>903</v>
      </c>
    </row>
    <row r="1427" spans="1:4" x14ac:dyDescent="0.25">
      <c r="B1427" s="233" t="s">
        <v>133</v>
      </c>
      <c r="C1427" s="233" t="s">
        <v>904</v>
      </c>
    </row>
    <row r="1428" spans="1:4" x14ac:dyDescent="0.25">
      <c r="B1428" s="233" t="s">
        <v>133</v>
      </c>
      <c r="C1428" s="233" t="s">
        <v>905</v>
      </c>
    </row>
    <row r="1429" spans="1:4" x14ac:dyDescent="0.25">
      <c r="B1429" s="233" t="s">
        <v>133</v>
      </c>
      <c r="C1429" s="233" t="s">
        <v>1835</v>
      </c>
    </row>
    <row r="1430" spans="1:4" x14ac:dyDescent="0.25">
      <c r="B1430" s="233" t="s">
        <v>134</v>
      </c>
      <c r="C1430" s="234" t="s">
        <v>2376</v>
      </c>
      <c r="D1430" s="234" t="s">
        <v>2377</v>
      </c>
    </row>
    <row r="1431" spans="1:4" s="234" customFormat="1" x14ac:dyDescent="0.25">
      <c r="A1431" s="236"/>
      <c r="B1431" s="233" t="s">
        <v>134</v>
      </c>
      <c r="C1431" s="234" t="s">
        <v>2378</v>
      </c>
      <c r="D1431" s="234" t="s">
        <v>2379</v>
      </c>
    </row>
    <row r="1432" spans="1:4" s="234" customFormat="1" x14ac:dyDescent="0.25">
      <c r="A1432" s="236"/>
      <c r="B1432" s="233" t="s">
        <v>134</v>
      </c>
      <c r="C1432" s="234" t="s">
        <v>2380</v>
      </c>
      <c r="D1432" s="234" t="s">
        <v>2381</v>
      </c>
    </row>
    <row r="1433" spans="1:4" s="234" customFormat="1" x14ac:dyDescent="0.25">
      <c r="A1433" s="236"/>
      <c r="B1433" s="233" t="s">
        <v>134</v>
      </c>
      <c r="C1433" s="234" t="s">
        <v>2382</v>
      </c>
      <c r="D1433" s="234" t="s">
        <v>2383</v>
      </c>
    </row>
    <row r="1434" spans="1:4" x14ac:dyDescent="0.25">
      <c r="B1434" s="233" t="s">
        <v>134</v>
      </c>
      <c r="C1434" s="233" t="s">
        <v>1836</v>
      </c>
    </row>
    <row r="1435" spans="1:4" x14ac:dyDescent="0.25">
      <c r="B1435" s="233" t="s">
        <v>134</v>
      </c>
      <c r="C1435" s="233" t="s">
        <v>1837</v>
      </c>
    </row>
    <row r="1436" spans="1:4" x14ac:dyDescent="0.25">
      <c r="B1436" s="233" t="s">
        <v>134</v>
      </c>
      <c r="C1436" s="233" t="s">
        <v>1838</v>
      </c>
    </row>
    <row r="1437" spans="1:4" x14ac:dyDescent="0.25">
      <c r="B1437" s="233" t="s">
        <v>134</v>
      </c>
      <c r="C1437" s="233" t="s">
        <v>1839</v>
      </c>
    </row>
    <row r="1438" spans="1:4" x14ac:dyDescent="0.25">
      <c r="B1438" s="233" t="s">
        <v>134</v>
      </c>
      <c r="C1438" s="233" t="s">
        <v>1840</v>
      </c>
    </row>
    <row r="1439" spans="1:4" x14ac:dyDescent="0.25">
      <c r="B1439" s="233" t="s">
        <v>134</v>
      </c>
      <c r="C1439" s="233" t="s">
        <v>1841</v>
      </c>
    </row>
    <row r="1440" spans="1:4" x14ac:dyDescent="0.25">
      <c r="B1440" s="233" t="s">
        <v>134</v>
      </c>
      <c r="C1440" s="233" t="s">
        <v>1842</v>
      </c>
    </row>
    <row r="1441" spans="2:3" x14ac:dyDescent="0.25">
      <c r="B1441" s="233" t="s">
        <v>134</v>
      </c>
      <c r="C1441" s="233" t="s">
        <v>1843</v>
      </c>
    </row>
    <row r="1442" spans="2:3" x14ac:dyDescent="0.25">
      <c r="B1442" s="233" t="s">
        <v>134</v>
      </c>
      <c r="C1442" s="233" t="s">
        <v>1844</v>
      </c>
    </row>
    <row r="1443" spans="2:3" x14ac:dyDescent="0.25">
      <c r="B1443" s="233" t="s">
        <v>134</v>
      </c>
      <c r="C1443" s="233" t="s">
        <v>1845</v>
      </c>
    </row>
    <row r="1444" spans="2:3" x14ac:dyDescent="0.25">
      <c r="B1444" s="233" t="s">
        <v>134</v>
      </c>
      <c r="C1444" s="233" t="s">
        <v>1846</v>
      </c>
    </row>
    <row r="1445" spans="2:3" x14ac:dyDescent="0.25">
      <c r="B1445" s="233" t="s">
        <v>134</v>
      </c>
      <c r="C1445" s="233" t="s">
        <v>1847</v>
      </c>
    </row>
    <row r="1446" spans="2:3" x14ac:dyDescent="0.25">
      <c r="B1446" s="233" t="s">
        <v>134</v>
      </c>
      <c r="C1446" s="233" t="s">
        <v>1848</v>
      </c>
    </row>
    <row r="1447" spans="2:3" x14ac:dyDescent="0.25">
      <c r="B1447" s="233" t="s">
        <v>134</v>
      </c>
      <c r="C1447" s="233" t="s">
        <v>1849</v>
      </c>
    </row>
    <row r="1448" spans="2:3" x14ac:dyDescent="0.25">
      <c r="B1448" s="233" t="s">
        <v>134</v>
      </c>
      <c r="C1448" s="233" t="s">
        <v>906</v>
      </c>
    </row>
    <row r="1449" spans="2:3" x14ac:dyDescent="0.25">
      <c r="B1449" s="233" t="s">
        <v>134</v>
      </c>
      <c r="C1449" s="233" t="s">
        <v>907</v>
      </c>
    </row>
    <row r="1450" spans="2:3" x14ac:dyDescent="0.25">
      <c r="B1450" s="233" t="s">
        <v>134</v>
      </c>
      <c r="C1450" s="233" t="s">
        <v>908</v>
      </c>
    </row>
    <row r="1451" spans="2:3" x14ac:dyDescent="0.25">
      <c r="B1451" s="233" t="s">
        <v>134</v>
      </c>
      <c r="C1451" s="233" t="s">
        <v>909</v>
      </c>
    </row>
    <row r="1452" spans="2:3" x14ac:dyDescent="0.25">
      <c r="B1452" s="233" t="s">
        <v>134</v>
      </c>
      <c r="C1452" s="233" t="s">
        <v>910</v>
      </c>
    </row>
    <row r="1453" spans="2:3" x14ac:dyDescent="0.25">
      <c r="B1453" s="233" t="s">
        <v>134</v>
      </c>
      <c r="C1453" s="233" t="s">
        <v>911</v>
      </c>
    </row>
    <row r="1454" spans="2:3" x14ac:dyDescent="0.25">
      <c r="B1454" s="233" t="s">
        <v>134</v>
      </c>
      <c r="C1454" s="233" t="s">
        <v>912</v>
      </c>
    </row>
    <row r="1455" spans="2:3" x14ac:dyDescent="0.25">
      <c r="B1455" s="233" t="s">
        <v>134</v>
      </c>
      <c r="C1455" s="233" t="s">
        <v>913</v>
      </c>
    </row>
    <row r="1456" spans="2:3" x14ac:dyDescent="0.25">
      <c r="B1456" s="233" t="s">
        <v>134</v>
      </c>
      <c r="C1456" s="233" t="s">
        <v>914</v>
      </c>
    </row>
    <row r="1457" spans="1:4" x14ac:dyDescent="0.25">
      <c r="B1457" s="233" t="s">
        <v>134</v>
      </c>
      <c r="C1457" s="233" t="s">
        <v>915</v>
      </c>
    </row>
    <row r="1458" spans="1:4" x14ac:dyDescent="0.25">
      <c r="B1458" s="233" t="s">
        <v>134</v>
      </c>
      <c r="C1458" s="233" t="s">
        <v>916</v>
      </c>
    </row>
    <row r="1459" spans="1:4" x14ac:dyDescent="0.25">
      <c r="B1459" s="233" t="s">
        <v>134</v>
      </c>
      <c r="C1459" s="233" t="s">
        <v>917</v>
      </c>
    </row>
    <row r="1460" spans="1:4" x14ac:dyDescent="0.25">
      <c r="B1460" s="233" t="s">
        <v>135</v>
      </c>
      <c r="C1460" s="234" t="s">
        <v>2384</v>
      </c>
      <c r="D1460" s="234" t="s">
        <v>2385</v>
      </c>
    </row>
    <row r="1461" spans="1:4" s="234" customFormat="1" x14ac:dyDescent="0.25">
      <c r="A1461" s="236"/>
      <c r="B1461" s="233" t="s">
        <v>135</v>
      </c>
      <c r="C1461" s="234" t="s">
        <v>2386</v>
      </c>
      <c r="D1461" s="234" t="s">
        <v>2387</v>
      </c>
    </row>
    <row r="1462" spans="1:4" s="234" customFormat="1" x14ac:dyDescent="0.25">
      <c r="A1462" s="236"/>
      <c r="B1462" s="233" t="s">
        <v>135</v>
      </c>
      <c r="C1462" s="234" t="s">
        <v>2388</v>
      </c>
      <c r="D1462" s="234" t="s">
        <v>2389</v>
      </c>
    </row>
    <row r="1463" spans="1:4" s="234" customFormat="1" x14ac:dyDescent="0.25">
      <c r="A1463" s="236"/>
      <c r="B1463" s="233" t="s">
        <v>135</v>
      </c>
      <c r="C1463" s="234" t="s">
        <v>2390</v>
      </c>
      <c r="D1463" s="234" t="s">
        <v>2391</v>
      </c>
    </row>
    <row r="1464" spans="1:4" s="234" customFormat="1" x14ac:dyDescent="0.25">
      <c r="A1464" s="236"/>
      <c r="B1464" s="233" t="s">
        <v>135</v>
      </c>
      <c r="C1464" s="234" t="s">
        <v>2392</v>
      </c>
      <c r="D1464" s="234" t="s">
        <v>2393</v>
      </c>
    </row>
    <row r="1465" spans="1:4" s="234" customFormat="1" x14ac:dyDescent="0.25">
      <c r="A1465" s="236"/>
      <c r="B1465" s="233" t="s">
        <v>135</v>
      </c>
      <c r="C1465" s="234" t="s">
        <v>2394</v>
      </c>
      <c r="D1465" s="234" t="s">
        <v>2395</v>
      </c>
    </row>
    <row r="1466" spans="1:4" s="234" customFormat="1" x14ac:dyDescent="0.25">
      <c r="A1466" s="236"/>
      <c r="B1466" s="233" t="s">
        <v>135</v>
      </c>
      <c r="C1466" s="234" t="s">
        <v>2396</v>
      </c>
      <c r="D1466" s="234" t="s">
        <v>2397</v>
      </c>
    </row>
    <row r="1467" spans="1:4" s="234" customFormat="1" x14ac:dyDescent="0.25">
      <c r="A1467" s="236"/>
      <c r="B1467" s="233" t="s">
        <v>135</v>
      </c>
      <c r="C1467" s="234" t="s">
        <v>2398</v>
      </c>
      <c r="D1467" s="234" t="s">
        <v>2399</v>
      </c>
    </row>
    <row r="1468" spans="1:4" x14ac:dyDescent="0.25">
      <c r="B1468" s="233" t="s">
        <v>135</v>
      </c>
      <c r="C1468" s="233" t="s">
        <v>1850</v>
      </c>
    </row>
    <row r="1469" spans="1:4" x14ac:dyDescent="0.25">
      <c r="B1469" s="233" t="s">
        <v>135</v>
      </c>
      <c r="C1469" s="233" t="s">
        <v>1851</v>
      </c>
    </row>
    <row r="1470" spans="1:4" x14ac:dyDescent="0.25">
      <c r="B1470" s="233" t="s">
        <v>135</v>
      </c>
      <c r="C1470" s="233" t="s">
        <v>1852</v>
      </c>
    </row>
    <row r="1471" spans="1:4" x14ac:dyDescent="0.25">
      <c r="B1471" s="233" t="s">
        <v>135</v>
      </c>
      <c r="C1471" s="233" t="s">
        <v>1853</v>
      </c>
    </row>
    <row r="1472" spans="1:4" x14ac:dyDescent="0.25">
      <c r="B1472" s="233" t="s">
        <v>135</v>
      </c>
      <c r="C1472" s="233" t="s">
        <v>1854</v>
      </c>
    </row>
    <row r="1473" spans="2:3" x14ac:dyDescent="0.25">
      <c r="B1473" s="233" t="s">
        <v>135</v>
      </c>
      <c r="C1473" s="233" t="s">
        <v>1453</v>
      </c>
    </row>
    <row r="1474" spans="2:3" x14ac:dyDescent="0.25">
      <c r="B1474" s="233" t="s">
        <v>135</v>
      </c>
      <c r="C1474" s="233" t="s">
        <v>1855</v>
      </c>
    </row>
    <row r="1475" spans="2:3" x14ac:dyDescent="0.25">
      <c r="B1475" s="233" t="s">
        <v>135</v>
      </c>
      <c r="C1475" s="233" t="s">
        <v>1856</v>
      </c>
    </row>
    <row r="1476" spans="2:3" x14ac:dyDescent="0.25">
      <c r="B1476" s="233" t="s">
        <v>135</v>
      </c>
      <c r="C1476" s="233" t="s">
        <v>1857</v>
      </c>
    </row>
    <row r="1477" spans="2:3" x14ac:dyDescent="0.25">
      <c r="B1477" s="233" t="s">
        <v>135</v>
      </c>
      <c r="C1477" s="233" t="s">
        <v>1858</v>
      </c>
    </row>
    <row r="1478" spans="2:3" x14ac:dyDescent="0.25">
      <c r="B1478" s="233" t="s">
        <v>135</v>
      </c>
      <c r="C1478" s="233" t="s">
        <v>1859</v>
      </c>
    </row>
    <row r="1479" spans="2:3" x14ac:dyDescent="0.25">
      <c r="B1479" s="233" t="s">
        <v>135</v>
      </c>
      <c r="C1479" s="233" t="s">
        <v>1860</v>
      </c>
    </row>
    <row r="1480" spans="2:3" x14ac:dyDescent="0.25">
      <c r="B1480" s="233" t="s">
        <v>135</v>
      </c>
      <c r="C1480" s="233" t="s">
        <v>1861</v>
      </c>
    </row>
    <row r="1481" spans="2:3" x14ac:dyDescent="0.25">
      <c r="B1481" s="233" t="s">
        <v>135</v>
      </c>
      <c r="C1481" s="233" t="s">
        <v>1862</v>
      </c>
    </row>
    <row r="1482" spans="2:3" x14ac:dyDescent="0.25">
      <c r="B1482" s="233" t="s">
        <v>135</v>
      </c>
      <c r="C1482" s="233" t="s">
        <v>1863</v>
      </c>
    </row>
    <row r="1483" spans="2:3" x14ac:dyDescent="0.25">
      <c r="B1483" s="233" t="s">
        <v>135</v>
      </c>
      <c r="C1483" s="233" t="s">
        <v>918</v>
      </c>
    </row>
    <row r="1484" spans="2:3" x14ac:dyDescent="0.25">
      <c r="B1484" s="233" t="s">
        <v>135</v>
      </c>
      <c r="C1484" s="233" t="s">
        <v>1864</v>
      </c>
    </row>
    <row r="1485" spans="2:3" x14ac:dyDescent="0.25">
      <c r="B1485" s="233" t="s">
        <v>135</v>
      </c>
      <c r="C1485" s="233" t="s">
        <v>919</v>
      </c>
    </row>
    <row r="1486" spans="2:3" x14ac:dyDescent="0.25">
      <c r="B1486" s="233" t="s">
        <v>135</v>
      </c>
      <c r="C1486" s="233" t="s">
        <v>1865</v>
      </c>
    </row>
    <row r="1487" spans="2:3" x14ac:dyDescent="0.25">
      <c r="B1487" s="233" t="s">
        <v>135</v>
      </c>
      <c r="C1487" s="233" t="s">
        <v>920</v>
      </c>
    </row>
    <row r="1488" spans="2:3" x14ac:dyDescent="0.25">
      <c r="B1488" s="233" t="s">
        <v>135</v>
      </c>
      <c r="C1488" s="233" t="s">
        <v>1866</v>
      </c>
    </row>
    <row r="1489" spans="2:3" x14ac:dyDescent="0.25">
      <c r="B1489" s="233" t="s">
        <v>135</v>
      </c>
      <c r="C1489" s="233" t="s">
        <v>921</v>
      </c>
    </row>
    <row r="1490" spans="2:3" x14ac:dyDescent="0.25">
      <c r="B1490" s="233" t="s">
        <v>136</v>
      </c>
      <c r="C1490" s="233" t="s">
        <v>1867</v>
      </c>
    </row>
    <row r="1491" spans="2:3" x14ac:dyDescent="0.25">
      <c r="B1491" s="233" t="s">
        <v>136</v>
      </c>
      <c r="C1491" s="233" t="s">
        <v>1868</v>
      </c>
    </row>
    <row r="1492" spans="2:3" x14ac:dyDescent="0.25">
      <c r="B1492" s="233" t="s">
        <v>136</v>
      </c>
      <c r="C1492" s="233" t="s">
        <v>1869</v>
      </c>
    </row>
    <row r="1493" spans="2:3" x14ac:dyDescent="0.25">
      <c r="B1493" s="233" t="s">
        <v>136</v>
      </c>
      <c r="C1493" s="233" t="s">
        <v>1870</v>
      </c>
    </row>
    <row r="1494" spans="2:3" x14ac:dyDescent="0.25">
      <c r="B1494" s="233" t="s">
        <v>136</v>
      </c>
      <c r="C1494" s="233" t="s">
        <v>1871</v>
      </c>
    </row>
    <row r="1495" spans="2:3" x14ac:dyDescent="0.25">
      <c r="B1495" s="233" t="s">
        <v>136</v>
      </c>
      <c r="C1495" s="233" t="s">
        <v>1872</v>
      </c>
    </row>
    <row r="1496" spans="2:3" x14ac:dyDescent="0.25">
      <c r="B1496" s="233" t="s">
        <v>136</v>
      </c>
      <c r="C1496" s="233" t="s">
        <v>1873</v>
      </c>
    </row>
    <row r="1497" spans="2:3" x14ac:dyDescent="0.25">
      <c r="B1497" s="233" t="s">
        <v>136</v>
      </c>
      <c r="C1497" s="233" t="s">
        <v>1874</v>
      </c>
    </row>
    <row r="1498" spans="2:3" x14ac:dyDescent="0.25">
      <c r="B1498" s="233" t="s">
        <v>136</v>
      </c>
      <c r="C1498" s="233" t="s">
        <v>1875</v>
      </c>
    </row>
    <row r="1499" spans="2:3" x14ac:dyDescent="0.25">
      <c r="B1499" s="233" t="s">
        <v>136</v>
      </c>
      <c r="C1499" s="233" t="s">
        <v>1876</v>
      </c>
    </row>
    <row r="1500" spans="2:3" x14ac:dyDescent="0.25">
      <c r="B1500" s="233" t="s">
        <v>136</v>
      </c>
      <c r="C1500" s="233" t="s">
        <v>1877</v>
      </c>
    </row>
    <row r="1501" spans="2:3" x14ac:dyDescent="0.25">
      <c r="B1501" s="233" t="s">
        <v>136</v>
      </c>
      <c r="C1501" s="233" t="s">
        <v>1878</v>
      </c>
    </row>
    <row r="1502" spans="2:3" x14ac:dyDescent="0.25">
      <c r="B1502" s="233" t="s">
        <v>136</v>
      </c>
      <c r="C1502" s="233" t="s">
        <v>1879</v>
      </c>
    </row>
    <row r="1503" spans="2:3" x14ac:dyDescent="0.25">
      <c r="B1503" s="233" t="s">
        <v>136</v>
      </c>
      <c r="C1503" s="233" t="s">
        <v>922</v>
      </c>
    </row>
    <row r="1504" spans="2:3" x14ac:dyDescent="0.25">
      <c r="B1504" s="233" t="s">
        <v>136</v>
      </c>
      <c r="C1504" s="233" t="s">
        <v>923</v>
      </c>
    </row>
    <row r="1505" spans="2:3" x14ac:dyDescent="0.25">
      <c r="B1505" s="233" t="s">
        <v>136</v>
      </c>
      <c r="C1505" s="233" t="s">
        <v>924</v>
      </c>
    </row>
    <row r="1506" spans="2:3" x14ac:dyDescent="0.25">
      <c r="B1506" s="233" t="s">
        <v>136</v>
      </c>
      <c r="C1506" s="233" t="s">
        <v>925</v>
      </c>
    </row>
    <row r="1507" spans="2:3" x14ac:dyDescent="0.25">
      <c r="B1507" s="233" t="s">
        <v>136</v>
      </c>
      <c r="C1507" s="233" t="s">
        <v>926</v>
      </c>
    </row>
    <row r="1508" spans="2:3" x14ac:dyDescent="0.25">
      <c r="B1508" s="233" t="s">
        <v>136</v>
      </c>
      <c r="C1508" s="233" t="s">
        <v>927</v>
      </c>
    </row>
    <row r="1509" spans="2:3" x14ac:dyDescent="0.25">
      <c r="B1509" s="233" t="s">
        <v>137</v>
      </c>
      <c r="C1509" s="233" t="s">
        <v>1880</v>
      </c>
    </row>
    <row r="1510" spans="2:3" x14ac:dyDescent="0.25">
      <c r="B1510" s="233" t="s">
        <v>137</v>
      </c>
      <c r="C1510" s="233" t="s">
        <v>1881</v>
      </c>
    </row>
    <row r="1511" spans="2:3" x14ac:dyDescent="0.25">
      <c r="B1511" s="233" t="s">
        <v>137</v>
      </c>
      <c r="C1511" s="233" t="s">
        <v>1882</v>
      </c>
    </row>
    <row r="1512" spans="2:3" x14ac:dyDescent="0.25">
      <c r="B1512" s="233" t="s">
        <v>137</v>
      </c>
      <c r="C1512" s="233" t="s">
        <v>1883</v>
      </c>
    </row>
    <row r="1513" spans="2:3" x14ac:dyDescent="0.25">
      <c r="B1513" s="233" t="s">
        <v>137</v>
      </c>
      <c r="C1513" s="233" t="s">
        <v>1884</v>
      </c>
    </row>
    <row r="1514" spans="2:3" x14ac:dyDescent="0.25">
      <c r="B1514" s="233" t="s">
        <v>137</v>
      </c>
      <c r="C1514" s="233" t="s">
        <v>1885</v>
      </c>
    </row>
    <row r="1515" spans="2:3" x14ac:dyDescent="0.25">
      <c r="B1515" s="233" t="s">
        <v>137</v>
      </c>
      <c r="C1515" s="233" t="s">
        <v>1886</v>
      </c>
    </row>
    <row r="1516" spans="2:3" x14ac:dyDescent="0.25">
      <c r="B1516" s="233" t="s">
        <v>137</v>
      </c>
      <c r="C1516" s="233" t="s">
        <v>928</v>
      </c>
    </row>
    <row r="1517" spans="2:3" x14ac:dyDescent="0.25">
      <c r="B1517" s="233" t="s">
        <v>137</v>
      </c>
      <c r="C1517" s="233" t="s">
        <v>929</v>
      </c>
    </row>
    <row r="1518" spans="2:3" x14ac:dyDescent="0.25">
      <c r="B1518" s="233" t="s">
        <v>137</v>
      </c>
      <c r="C1518" s="233" t="s">
        <v>930</v>
      </c>
    </row>
    <row r="1519" spans="2:3" x14ac:dyDescent="0.25">
      <c r="B1519" s="233" t="s">
        <v>137</v>
      </c>
      <c r="C1519" s="233" t="s">
        <v>931</v>
      </c>
    </row>
    <row r="1520" spans="2:3" x14ac:dyDescent="0.25">
      <c r="B1520" s="233" t="s">
        <v>137</v>
      </c>
      <c r="C1520" s="233" t="s">
        <v>1887</v>
      </c>
    </row>
    <row r="1521" spans="2:3" x14ac:dyDescent="0.25">
      <c r="B1521" s="233" t="s">
        <v>137</v>
      </c>
      <c r="C1521" s="233" t="s">
        <v>932</v>
      </c>
    </row>
    <row r="1522" spans="2:3" x14ac:dyDescent="0.25">
      <c r="B1522" s="233" t="s">
        <v>137</v>
      </c>
      <c r="C1522" s="233" t="s">
        <v>933</v>
      </c>
    </row>
    <row r="1523" spans="2:3" x14ac:dyDescent="0.25">
      <c r="B1523" s="233" t="s">
        <v>137</v>
      </c>
      <c r="C1523" s="233" t="s">
        <v>934</v>
      </c>
    </row>
    <row r="1524" spans="2:3" x14ac:dyDescent="0.25">
      <c r="B1524" s="233" t="s">
        <v>137</v>
      </c>
      <c r="C1524" s="233" t="s">
        <v>1888</v>
      </c>
    </row>
    <row r="1525" spans="2:3" x14ac:dyDescent="0.25">
      <c r="B1525" s="233" t="s">
        <v>137</v>
      </c>
      <c r="C1525" s="233" t="s">
        <v>935</v>
      </c>
    </row>
    <row r="1526" spans="2:3" x14ac:dyDescent="0.25">
      <c r="B1526" s="233" t="s">
        <v>137</v>
      </c>
      <c r="C1526" s="233" t="s">
        <v>936</v>
      </c>
    </row>
    <row r="1527" spans="2:3" x14ac:dyDescent="0.25">
      <c r="B1527" s="233" t="s">
        <v>137</v>
      </c>
      <c r="C1527" s="233" t="s">
        <v>1889</v>
      </c>
    </row>
    <row r="1528" spans="2:3" x14ac:dyDescent="0.25">
      <c r="B1528" s="233" t="s">
        <v>137</v>
      </c>
      <c r="C1528" s="233" t="s">
        <v>1890</v>
      </c>
    </row>
    <row r="1529" spans="2:3" x14ac:dyDescent="0.25">
      <c r="B1529" s="233" t="s">
        <v>137</v>
      </c>
      <c r="C1529" s="233" t="s">
        <v>937</v>
      </c>
    </row>
    <row r="1530" spans="2:3" x14ac:dyDescent="0.25">
      <c r="B1530" s="233" t="s">
        <v>137</v>
      </c>
      <c r="C1530" s="233" t="s">
        <v>1891</v>
      </c>
    </row>
    <row r="1531" spans="2:3" x14ac:dyDescent="0.25">
      <c r="B1531" s="233" t="s">
        <v>137</v>
      </c>
      <c r="C1531" s="233" t="s">
        <v>938</v>
      </c>
    </row>
    <row r="1532" spans="2:3" x14ac:dyDescent="0.25">
      <c r="B1532" s="233" t="s">
        <v>137</v>
      </c>
      <c r="C1532" s="233" t="s">
        <v>1892</v>
      </c>
    </row>
    <row r="1533" spans="2:3" x14ac:dyDescent="0.25">
      <c r="B1533" s="233" t="s">
        <v>138</v>
      </c>
      <c r="C1533" s="233" t="s">
        <v>1893</v>
      </c>
    </row>
    <row r="1534" spans="2:3" x14ac:dyDescent="0.25">
      <c r="B1534" s="233" t="s">
        <v>138</v>
      </c>
      <c r="C1534" s="233" t="s">
        <v>1894</v>
      </c>
    </row>
    <row r="1535" spans="2:3" x14ac:dyDescent="0.25">
      <c r="B1535" s="233" t="s">
        <v>138</v>
      </c>
      <c r="C1535" s="233" t="s">
        <v>1895</v>
      </c>
    </row>
    <row r="1536" spans="2:3" x14ac:dyDescent="0.25">
      <c r="B1536" s="233" t="s">
        <v>138</v>
      </c>
      <c r="C1536" s="233" t="s">
        <v>1896</v>
      </c>
    </row>
    <row r="1537" spans="2:3" x14ac:dyDescent="0.25">
      <c r="B1537" s="233" t="s">
        <v>138</v>
      </c>
      <c r="C1537" s="233" t="s">
        <v>1897</v>
      </c>
    </row>
    <row r="1538" spans="2:3" x14ac:dyDescent="0.25">
      <c r="B1538" s="233" t="s">
        <v>138</v>
      </c>
      <c r="C1538" s="233" t="s">
        <v>1898</v>
      </c>
    </row>
    <row r="1539" spans="2:3" x14ac:dyDescent="0.25">
      <c r="B1539" s="233" t="s">
        <v>138</v>
      </c>
      <c r="C1539" s="233" t="s">
        <v>1899</v>
      </c>
    </row>
    <row r="1540" spans="2:3" x14ac:dyDescent="0.25">
      <c r="B1540" s="233" t="s">
        <v>138</v>
      </c>
      <c r="C1540" s="233" t="s">
        <v>1900</v>
      </c>
    </row>
    <row r="1541" spans="2:3" x14ac:dyDescent="0.25">
      <c r="B1541" s="233" t="s">
        <v>138</v>
      </c>
      <c r="C1541" s="233" t="s">
        <v>1901</v>
      </c>
    </row>
    <row r="1542" spans="2:3" x14ac:dyDescent="0.25">
      <c r="B1542" s="233" t="s">
        <v>138</v>
      </c>
      <c r="C1542" s="233" t="s">
        <v>939</v>
      </c>
    </row>
    <row r="1543" spans="2:3" x14ac:dyDescent="0.25">
      <c r="B1543" s="233" t="s">
        <v>138</v>
      </c>
      <c r="C1543" s="233" t="s">
        <v>1902</v>
      </c>
    </row>
    <row r="1544" spans="2:3" x14ac:dyDescent="0.25">
      <c r="B1544" s="233" t="s">
        <v>138</v>
      </c>
      <c r="C1544" s="233" t="s">
        <v>940</v>
      </c>
    </row>
    <row r="1545" spans="2:3" x14ac:dyDescent="0.25">
      <c r="B1545" s="233" t="s">
        <v>138</v>
      </c>
      <c r="C1545" s="233" t="s">
        <v>1903</v>
      </c>
    </row>
    <row r="1546" spans="2:3" x14ac:dyDescent="0.25">
      <c r="B1546" s="233" t="s">
        <v>138</v>
      </c>
      <c r="C1546" s="233" t="s">
        <v>1904</v>
      </c>
    </row>
    <row r="1547" spans="2:3" x14ac:dyDescent="0.25">
      <c r="B1547" s="233" t="s">
        <v>138</v>
      </c>
      <c r="C1547" s="233" t="s">
        <v>941</v>
      </c>
    </row>
    <row r="1548" spans="2:3" x14ac:dyDescent="0.25">
      <c r="B1548" s="233" t="s">
        <v>138</v>
      </c>
      <c r="C1548" s="233" t="s">
        <v>942</v>
      </c>
    </row>
    <row r="1549" spans="2:3" x14ac:dyDescent="0.25">
      <c r="B1549" s="233" t="s">
        <v>138</v>
      </c>
      <c r="C1549" s="233" t="s">
        <v>1905</v>
      </c>
    </row>
    <row r="1550" spans="2:3" x14ac:dyDescent="0.25">
      <c r="B1550" s="233" t="s">
        <v>139</v>
      </c>
      <c r="C1550" s="233" t="s">
        <v>1906</v>
      </c>
    </row>
    <row r="1551" spans="2:3" x14ac:dyDescent="0.25">
      <c r="B1551" s="233" t="s">
        <v>139</v>
      </c>
      <c r="C1551" s="233" t="s">
        <v>1907</v>
      </c>
    </row>
    <row r="1552" spans="2:3" x14ac:dyDescent="0.25">
      <c r="B1552" s="233" t="s">
        <v>139</v>
      </c>
      <c r="C1552" s="233" t="s">
        <v>1908</v>
      </c>
    </row>
    <row r="1553" spans="2:3" x14ac:dyDescent="0.25">
      <c r="B1553" s="233" t="s">
        <v>139</v>
      </c>
      <c r="C1553" s="233" t="s">
        <v>1909</v>
      </c>
    </row>
    <row r="1554" spans="2:3" x14ac:dyDescent="0.25">
      <c r="B1554" s="233" t="s">
        <v>139</v>
      </c>
      <c r="C1554" s="233" t="s">
        <v>1910</v>
      </c>
    </row>
    <row r="1555" spans="2:3" x14ac:dyDescent="0.25">
      <c r="B1555" s="233" t="s">
        <v>139</v>
      </c>
      <c r="C1555" s="233" t="s">
        <v>1911</v>
      </c>
    </row>
    <row r="1556" spans="2:3" x14ac:dyDescent="0.25">
      <c r="B1556" s="233" t="s">
        <v>139</v>
      </c>
      <c r="C1556" s="233" t="s">
        <v>1912</v>
      </c>
    </row>
    <row r="1557" spans="2:3" x14ac:dyDescent="0.25">
      <c r="B1557" s="233" t="s">
        <v>139</v>
      </c>
      <c r="C1557" s="233" t="s">
        <v>1913</v>
      </c>
    </row>
    <row r="1558" spans="2:3" x14ac:dyDescent="0.25">
      <c r="B1558" s="233" t="s">
        <v>139</v>
      </c>
      <c r="C1558" s="233" t="s">
        <v>1914</v>
      </c>
    </row>
    <row r="1559" spans="2:3" x14ac:dyDescent="0.25">
      <c r="B1559" s="233" t="s">
        <v>139</v>
      </c>
      <c r="C1559" s="233" t="s">
        <v>1915</v>
      </c>
    </row>
    <row r="1560" spans="2:3" x14ac:dyDescent="0.25">
      <c r="B1560" s="233" t="s">
        <v>139</v>
      </c>
      <c r="C1560" s="233" t="s">
        <v>1916</v>
      </c>
    </row>
    <row r="1561" spans="2:3" x14ac:dyDescent="0.25">
      <c r="B1561" s="233" t="s">
        <v>139</v>
      </c>
      <c r="C1561" s="233" t="s">
        <v>943</v>
      </c>
    </row>
    <row r="1562" spans="2:3" x14ac:dyDescent="0.25">
      <c r="B1562" s="233" t="s">
        <v>139</v>
      </c>
      <c r="C1562" s="233" t="s">
        <v>944</v>
      </c>
    </row>
    <row r="1563" spans="2:3" x14ac:dyDescent="0.25">
      <c r="B1563" s="233" t="s">
        <v>139</v>
      </c>
      <c r="C1563" s="233" t="s">
        <v>1170</v>
      </c>
    </row>
    <row r="1564" spans="2:3" x14ac:dyDescent="0.25">
      <c r="B1564" s="233" t="s">
        <v>139</v>
      </c>
      <c r="C1564" s="233" t="s">
        <v>1917</v>
      </c>
    </row>
    <row r="1565" spans="2:3" x14ac:dyDescent="0.25">
      <c r="B1565" s="233" t="s">
        <v>139</v>
      </c>
      <c r="C1565" s="233" t="s">
        <v>945</v>
      </c>
    </row>
    <row r="1566" spans="2:3" x14ac:dyDescent="0.25">
      <c r="B1566" s="233" t="s">
        <v>139</v>
      </c>
      <c r="C1566" s="233" t="s">
        <v>946</v>
      </c>
    </row>
    <row r="1567" spans="2:3" x14ac:dyDescent="0.25">
      <c r="B1567" s="233" t="s">
        <v>139</v>
      </c>
      <c r="C1567" s="233" t="s">
        <v>947</v>
      </c>
    </row>
    <row r="1568" spans="2:3" x14ac:dyDescent="0.25">
      <c r="B1568" s="233" t="s">
        <v>139</v>
      </c>
      <c r="C1568" s="233" t="s">
        <v>1918</v>
      </c>
    </row>
    <row r="1569" spans="2:3" x14ac:dyDescent="0.25">
      <c r="B1569" s="233" t="s">
        <v>139</v>
      </c>
      <c r="C1569" s="233" t="s">
        <v>1919</v>
      </c>
    </row>
    <row r="1570" spans="2:3" x14ac:dyDescent="0.25">
      <c r="B1570" s="233" t="s">
        <v>140</v>
      </c>
      <c r="C1570" s="233" t="s">
        <v>1920</v>
      </c>
    </row>
    <row r="1571" spans="2:3" x14ac:dyDescent="0.25">
      <c r="B1571" s="233" t="s">
        <v>140</v>
      </c>
      <c r="C1571" s="233" t="s">
        <v>1921</v>
      </c>
    </row>
    <row r="1572" spans="2:3" x14ac:dyDescent="0.25">
      <c r="B1572" s="233" t="s">
        <v>140</v>
      </c>
      <c r="C1572" s="233" t="s">
        <v>1922</v>
      </c>
    </row>
    <row r="1573" spans="2:3" x14ac:dyDescent="0.25">
      <c r="B1573" s="233" t="s">
        <v>140</v>
      </c>
      <c r="C1573" s="233" t="s">
        <v>1923</v>
      </c>
    </row>
    <row r="1574" spans="2:3" x14ac:dyDescent="0.25">
      <c r="B1574" s="233" t="s">
        <v>140</v>
      </c>
      <c r="C1574" s="233" t="s">
        <v>1924</v>
      </c>
    </row>
    <row r="1575" spans="2:3" x14ac:dyDescent="0.25">
      <c r="B1575" s="233" t="s">
        <v>140</v>
      </c>
      <c r="C1575" s="233" t="s">
        <v>1925</v>
      </c>
    </row>
    <row r="1576" spans="2:3" x14ac:dyDescent="0.25">
      <c r="B1576" s="233" t="s">
        <v>140</v>
      </c>
      <c r="C1576" s="233" t="s">
        <v>1926</v>
      </c>
    </row>
    <row r="1577" spans="2:3" x14ac:dyDescent="0.25">
      <c r="B1577" s="233" t="s">
        <v>140</v>
      </c>
      <c r="C1577" s="233" t="s">
        <v>1927</v>
      </c>
    </row>
    <row r="1578" spans="2:3" x14ac:dyDescent="0.25">
      <c r="B1578" s="233" t="s">
        <v>140</v>
      </c>
      <c r="C1578" s="233" t="s">
        <v>1928</v>
      </c>
    </row>
    <row r="1579" spans="2:3" x14ac:dyDescent="0.25">
      <c r="B1579" s="233" t="s">
        <v>140</v>
      </c>
      <c r="C1579" s="233" t="s">
        <v>1929</v>
      </c>
    </row>
    <row r="1580" spans="2:3" x14ac:dyDescent="0.25">
      <c r="B1580" s="233" t="s">
        <v>140</v>
      </c>
      <c r="C1580" s="233" t="s">
        <v>1930</v>
      </c>
    </row>
    <row r="1581" spans="2:3" x14ac:dyDescent="0.25">
      <c r="B1581" s="233" t="s">
        <v>140</v>
      </c>
      <c r="C1581" s="233" t="s">
        <v>948</v>
      </c>
    </row>
    <row r="1582" spans="2:3" x14ac:dyDescent="0.25">
      <c r="B1582" s="233" t="s">
        <v>140</v>
      </c>
      <c r="C1582" s="233" t="s">
        <v>949</v>
      </c>
    </row>
    <row r="1583" spans="2:3" x14ac:dyDescent="0.25">
      <c r="B1583" s="233" t="s">
        <v>140</v>
      </c>
      <c r="C1583" s="233" t="s">
        <v>950</v>
      </c>
    </row>
    <row r="1584" spans="2:3" x14ac:dyDescent="0.25">
      <c r="B1584" s="233" t="s">
        <v>140</v>
      </c>
      <c r="C1584" s="233" t="s">
        <v>951</v>
      </c>
    </row>
    <row r="1585" spans="2:3" x14ac:dyDescent="0.25">
      <c r="B1585" s="233" t="s">
        <v>140</v>
      </c>
      <c r="C1585" s="233" t="s">
        <v>952</v>
      </c>
    </row>
    <row r="1586" spans="2:3" x14ac:dyDescent="0.25">
      <c r="B1586" s="233" t="s">
        <v>140</v>
      </c>
      <c r="C1586" s="233" t="s">
        <v>953</v>
      </c>
    </row>
    <row r="1587" spans="2:3" x14ac:dyDescent="0.25">
      <c r="B1587" s="233" t="s">
        <v>140</v>
      </c>
      <c r="C1587" s="233" t="s">
        <v>954</v>
      </c>
    </row>
    <row r="1588" spans="2:3" x14ac:dyDescent="0.25">
      <c r="B1588" s="233" t="s">
        <v>140</v>
      </c>
      <c r="C1588" s="233" t="s">
        <v>955</v>
      </c>
    </row>
    <row r="1589" spans="2:3" x14ac:dyDescent="0.25">
      <c r="B1589" s="233" t="s">
        <v>140</v>
      </c>
      <c r="C1589" s="233" t="s">
        <v>956</v>
      </c>
    </row>
    <row r="1590" spans="2:3" x14ac:dyDescent="0.25">
      <c r="B1590" s="233" t="s">
        <v>140</v>
      </c>
      <c r="C1590" s="233" t="s">
        <v>957</v>
      </c>
    </row>
    <row r="1591" spans="2:3" x14ac:dyDescent="0.25">
      <c r="B1591" s="233" t="s">
        <v>140</v>
      </c>
      <c r="C1591" s="233" t="s">
        <v>958</v>
      </c>
    </row>
    <row r="1592" spans="2:3" x14ac:dyDescent="0.25">
      <c r="B1592" s="233" t="s">
        <v>140</v>
      </c>
      <c r="C1592" s="233" t="s">
        <v>1931</v>
      </c>
    </row>
    <row r="1593" spans="2:3" x14ac:dyDescent="0.25">
      <c r="B1593" s="233" t="s">
        <v>140</v>
      </c>
      <c r="C1593" s="233" t="s">
        <v>959</v>
      </c>
    </row>
    <row r="1594" spans="2:3" x14ac:dyDescent="0.25">
      <c r="B1594" s="233" t="s">
        <v>140</v>
      </c>
      <c r="C1594" s="233" t="s">
        <v>960</v>
      </c>
    </row>
    <row r="1595" spans="2:3" x14ac:dyDescent="0.25">
      <c r="B1595" s="233" t="s">
        <v>140</v>
      </c>
      <c r="C1595" s="233" t="s">
        <v>1932</v>
      </c>
    </row>
    <row r="1596" spans="2:3" x14ac:dyDescent="0.25">
      <c r="B1596" s="233" t="s">
        <v>140</v>
      </c>
      <c r="C1596" s="233" t="s">
        <v>961</v>
      </c>
    </row>
    <row r="1597" spans="2:3" x14ac:dyDescent="0.25">
      <c r="B1597" s="233" t="s">
        <v>140</v>
      </c>
      <c r="C1597" s="233" t="s">
        <v>962</v>
      </c>
    </row>
    <row r="1598" spans="2:3" x14ac:dyDescent="0.25">
      <c r="B1598" s="233" t="s">
        <v>140</v>
      </c>
      <c r="C1598" s="233" t="s">
        <v>963</v>
      </c>
    </row>
    <row r="1599" spans="2:3" x14ac:dyDescent="0.25">
      <c r="B1599" s="233" t="s">
        <v>140</v>
      </c>
      <c r="C1599" s="233" t="s">
        <v>964</v>
      </c>
    </row>
    <row r="1600" spans="2:3" x14ac:dyDescent="0.25">
      <c r="B1600" s="233" t="s">
        <v>140</v>
      </c>
      <c r="C1600" s="233" t="s">
        <v>965</v>
      </c>
    </row>
    <row r="1601" spans="1:5" x14ac:dyDescent="0.25">
      <c r="B1601" s="233" t="s">
        <v>140</v>
      </c>
      <c r="C1601" s="233" t="s">
        <v>966</v>
      </c>
    </row>
    <row r="1602" spans="1:5" x14ac:dyDescent="0.25">
      <c r="B1602" s="233" t="s">
        <v>140</v>
      </c>
      <c r="C1602" s="233" t="s">
        <v>967</v>
      </c>
    </row>
    <row r="1603" spans="1:5" x14ac:dyDescent="0.25">
      <c r="B1603" s="233" t="s">
        <v>140</v>
      </c>
      <c r="C1603" s="233" t="s">
        <v>968</v>
      </c>
    </row>
    <row r="1604" spans="1:5" x14ac:dyDescent="0.25">
      <c r="B1604" s="233" t="s">
        <v>141</v>
      </c>
      <c r="C1604" s="234" t="s">
        <v>2400</v>
      </c>
      <c r="D1604" s="234" t="s">
        <v>2401</v>
      </c>
    </row>
    <row r="1605" spans="1:5" s="234" customFormat="1" x14ac:dyDescent="0.25">
      <c r="A1605" s="236"/>
      <c r="B1605" s="233" t="s">
        <v>141</v>
      </c>
      <c r="C1605" s="234" t="s">
        <v>2402</v>
      </c>
      <c r="D1605" s="234" t="s">
        <v>2403</v>
      </c>
    </row>
    <row r="1606" spans="1:5" s="234" customFormat="1" x14ac:dyDescent="0.25">
      <c r="A1606" s="236"/>
      <c r="B1606" s="233" t="s">
        <v>141</v>
      </c>
      <c r="C1606" s="234" t="s">
        <v>2404</v>
      </c>
      <c r="D1606" s="234" t="s">
        <v>2405</v>
      </c>
    </row>
    <row r="1607" spans="1:5" s="234" customFormat="1" x14ac:dyDescent="0.25">
      <c r="A1607" s="236"/>
      <c r="B1607" s="233" t="s">
        <v>141</v>
      </c>
      <c r="C1607" s="234" t="s">
        <v>2406</v>
      </c>
      <c r="D1607" s="234" t="s">
        <v>2407</v>
      </c>
    </row>
    <row r="1608" spans="1:5" s="234" customFormat="1" x14ac:dyDescent="0.25">
      <c r="A1608" s="236"/>
      <c r="B1608" s="233" t="s">
        <v>141</v>
      </c>
      <c r="C1608" s="234" t="s">
        <v>2408</v>
      </c>
      <c r="D1608" s="234" t="s">
        <v>2409</v>
      </c>
    </row>
    <row r="1609" spans="1:5" s="234" customFormat="1" x14ac:dyDescent="0.25">
      <c r="A1609" s="236"/>
      <c r="B1609" s="233" t="s">
        <v>141</v>
      </c>
      <c r="C1609" s="234" t="s">
        <v>2410</v>
      </c>
      <c r="D1609" s="234" t="s">
        <v>2411</v>
      </c>
    </row>
    <row r="1610" spans="1:5" s="234" customFormat="1" x14ac:dyDescent="0.25">
      <c r="A1610" s="236"/>
      <c r="B1610" s="233" t="s">
        <v>141</v>
      </c>
      <c r="C1610" s="234" t="s">
        <v>2412</v>
      </c>
      <c r="D1610" s="234" t="s">
        <v>2413</v>
      </c>
    </row>
    <row r="1611" spans="1:5" x14ac:dyDescent="0.25">
      <c r="B1611" s="233" t="s">
        <v>141</v>
      </c>
      <c r="C1611" s="234" t="s">
        <v>2414</v>
      </c>
      <c r="D1611" s="234" t="s">
        <v>2415</v>
      </c>
      <c r="E1611" s="234"/>
    </row>
    <row r="1612" spans="1:5" s="234" customFormat="1" x14ac:dyDescent="0.25">
      <c r="A1612" s="236"/>
      <c r="B1612" s="233" t="s">
        <v>141</v>
      </c>
      <c r="C1612" s="234" t="s">
        <v>2416</v>
      </c>
      <c r="D1612" s="234" t="s">
        <v>2417</v>
      </c>
    </row>
    <row r="1613" spans="1:5" s="234" customFormat="1" x14ac:dyDescent="0.25">
      <c r="A1613" s="236"/>
      <c r="B1613" s="233" t="s">
        <v>141</v>
      </c>
      <c r="C1613" s="234" t="s">
        <v>2418</v>
      </c>
      <c r="D1613" s="234" t="s">
        <v>2419</v>
      </c>
    </row>
    <row r="1614" spans="1:5" s="234" customFormat="1" x14ac:dyDescent="0.25">
      <c r="A1614" s="236"/>
      <c r="B1614" s="233" t="s">
        <v>141</v>
      </c>
      <c r="C1614" s="234" t="s">
        <v>2420</v>
      </c>
      <c r="D1614" s="234" t="s">
        <v>2421</v>
      </c>
    </row>
    <row r="1615" spans="1:5" s="234" customFormat="1" x14ac:dyDescent="0.25">
      <c r="A1615" s="236"/>
      <c r="B1615" s="233" t="s">
        <v>141</v>
      </c>
      <c r="C1615" s="234" t="s">
        <v>2422</v>
      </c>
      <c r="D1615" s="234" t="s">
        <v>2423</v>
      </c>
    </row>
    <row r="1616" spans="1:5" s="234" customFormat="1" x14ac:dyDescent="0.25">
      <c r="A1616" s="236"/>
      <c r="B1616" s="233" t="s">
        <v>141</v>
      </c>
      <c r="C1616" s="234" t="s">
        <v>2424</v>
      </c>
      <c r="D1616" s="234" t="s">
        <v>2425</v>
      </c>
    </row>
    <row r="1617" spans="1:4" s="234" customFormat="1" x14ac:dyDescent="0.25">
      <c r="A1617" s="236"/>
      <c r="B1617" s="233" t="s">
        <v>141</v>
      </c>
      <c r="C1617" s="234" t="s">
        <v>2426</v>
      </c>
      <c r="D1617" s="234" t="s">
        <v>2427</v>
      </c>
    </row>
    <row r="1618" spans="1:4" x14ac:dyDescent="0.25">
      <c r="B1618" s="233" t="s">
        <v>141</v>
      </c>
      <c r="C1618" s="233" t="s">
        <v>1933</v>
      </c>
    </row>
    <row r="1619" spans="1:4" x14ac:dyDescent="0.25">
      <c r="B1619" s="233" t="s">
        <v>141</v>
      </c>
      <c r="C1619" s="233" t="s">
        <v>1934</v>
      </c>
    </row>
    <row r="1620" spans="1:4" x14ac:dyDescent="0.25">
      <c r="B1620" s="233" t="s">
        <v>141</v>
      </c>
      <c r="C1620" s="233" t="s">
        <v>1935</v>
      </c>
    </row>
    <row r="1621" spans="1:4" x14ac:dyDescent="0.25">
      <c r="B1621" s="233" t="s">
        <v>141</v>
      </c>
      <c r="C1621" s="233" t="s">
        <v>1936</v>
      </c>
    </row>
    <row r="1622" spans="1:4" x14ac:dyDescent="0.25">
      <c r="B1622" s="233" t="s">
        <v>141</v>
      </c>
      <c r="C1622" s="233" t="s">
        <v>1937</v>
      </c>
    </row>
    <row r="1623" spans="1:4" x14ac:dyDescent="0.25">
      <c r="B1623" s="233" t="s">
        <v>141</v>
      </c>
      <c r="C1623" s="233" t="s">
        <v>1938</v>
      </c>
    </row>
    <row r="1624" spans="1:4" x14ac:dyDescent="0.25">
      <c r="B1624" s="233" t="s">
        <v>141</v>
      </c>
      <c r="C1624" s="233" t="s">
        <v>1939</v>
      </c>
    </row>
    <row r="1625" spans="1:4" x14ac:dyDescent="0.25">
      <c r="B1625" s="233" t="s">
        <v>141</v>
      </c>
      <c r="C1625" s="233" t="s">
        <v>1940</v>
      </c>
    </row>
    <row r="1626" spans="1:4" x14ac:dyDescent="0.25">
      <c r="B1626" s="233" t="s">
        <v>141</v>
      </c>
      <c r="C1626" s="233" t="s">
        <v>1941</v>
      </c>
    </row>
    <row r="1627" spans="1:4" x14ac:dyDescent="0.25">
      <c r="B1627" s="233" t="s">
        <v>141</v>
      </c>
      <c r="C1627" s="233" t="s">
        <v>1942</v>
      </c>
    </row>
    <row r="1628" spans="1:4" x14ac:dyDescent="0.25">
      <c r="B1628" s="233" t="s">
        <v>141</v>
      </c>
      <c r="C1628" s="233" t="s">
        <v>1943</v>
      </c>
    </row>
    <row r="1629" spans="1:4" x14ac:dyDescent="0.25">
      <c r="B1629" s="233" t="s">
        <v>141</v>
      </c>
      <c r="C1629" s="233" t="s">
        <v>1944</v>
      </c>
    </row>
    <row r="1630" spans="1:4" x14ac:dyDescent="0.25">
      <c r="B1630" s="233" t="s">
        <v>141</v>
      </c>
      <c r="C1630" s="233" t="s">
        <v>1945</v>
      </c>
    </row>
    <row r="1631" spans="1:4" x14ac:dyDescent="0.25">
      <c r="B1631" s="233" t="s">
        <v>141</v>
      </c>
      <c r="C1631" s="233" t="s">
        <v>1946</v>
      </c>
    </row>
    <row r="1632" spans="1:4" x14ac:dyDescent="0.25">
      <c r="B1632" s="233" t="s">
        <v>141</v>
      </c>
      <c r="C1632" s="233" t="s">
        <v>1947</v>
      </c>
    </row>
    <row r="1633" spans="2:3" x14ac:dyDescent="0.25">
      <c r="B1633" s="233" t="s">
        <v>141</v>
      </c>
      <c r="C1633" s="233" t="s">
        <v>1948</v>
      </c>
    </row>
    <row r="1634" spans="2:3" x14ac:dyDescent="0.25">
      <c r="B1634" s="233" t="s">
        <v>141</v>
      </c>
      <c r="C1634" s="233" t="s">
        <v>1949</v>
      </c>
    </row>
    <row r="1635" spans="2:3" x14ac:dyDescent="0.25">
      <c r="B1635" s="233" t="s">
        <v>141</v>
      </c>
      <c r="C1635" s="233" t="s">
        <v>1950</v>
      </c>
    </row>
    <row r="1636" spans="2:3" x14ac:dyDescent="0.25">
      <c r="B1636" s="233" t="s">
        <v>141</v>
      </c>
      <c r="C1636" s="233" t="s">
        <v>1951</v>
      </c>
    </row>
    <row r="1637" spans="2:3" x14ac:dyDescent="0.25">
      <c r="B1637" s="233" t="s">
        <v>141</v>
      </c>
      <c r="C1637" s="233" t="s">
        <v>1952</v>
      </c>
    </row>
    <row r="1638" spans="2:3" x14ac:dyDescent="0.25">
      <c r="B1638" s="233" t="s">
        <v>141</v>
      </c>
      <c r="C1638" s="233" t="s">
        <v>1953</v>
      </c>
    </row>
    <row r="1639" spans="2:3" x14ac:dyDescent="0.25">
      <c r="B1639" s="233" t="s">
        <v>141</v>
      </c>
      <c r="C1639" s="233" t="s">
        <v>1954</v>
      </c>
    </row>
    <row r="1640" spans="2:3" x14ac:dyDescent="0.25">
      <c r="B1640" s="233" t="s">
        <v>141</v>
      </c>
      <c r="C1640" s="233" t="s">
        <v>1955</v>
      </c>
    </row>
    <row r="1641" spans="2:3" x14ac:dyDescent="0.25">
      <c r="B1641" s="233" t="s">
        <v>141</v>
      </c>
      <c r="C1641" s="233" t="s">
        <v>1956</v>
      </c>
    </row>
    <row r="1642" spans="2:3" x14ac:dyDescent="0.25">
      <c r="B1642" s="233" t="s">
        <v>141</v>
      </c>
      <c r="C1642" s="233" t="s">
        <v>1957</v>
      </c>
    </row>
    <row r="1643" spans="2:3" x14ac:dyDescent="0.25">
      <c r="B1643" s="233" t="s">
        <v>141</v>
      </c>
      <c r="C1643" s="233" t="s">
        <v>1958</v>
      </c>
    </row>
    <row r="1644" spans="2:3" x14ac:dyDescent="0.25">
      <c r="B1644" s="233" t="s">
        <v>1959</v>
      </c>
      <c r="C1644" s="233" t="s">
        <v>1960</v>
      </c>
    </row>
    <row r="1645" spans="2:3" x14ac:dyDescent="0.25">
      <c r="B1645" s="233" t="s">
        <v>141</v>
      </c>
      <c r="C1645" s="233" t="s">
        <v>1961</v>
      </c>
    </row>
    <row r="1646" spans="2:3" x14ac:dyDescent="0.25">
      <c r="B1646" s="233" t="s">
        <v>141</v>
      </c>
      <c r="C1646" s="233" t="s">
        <v>969</v>
      </c>
    </row>
    <row r="1647" spans="2:3" x14ac:dyDescent="0.25">
      <c r="B1647" s="233" t="s">
        <v>141</v>
      </c>
      <c r="C1647" s="233" t="s">
        <v>1962</v>
      </c>
    </row>
    <row r="1648" spans="2:3" x14ac:dyDescent="0.25">
      <c r="B1648" s="233" t="s">
        <v>141</v>
      </c>
      <c r="C1648" s="233" t="s">
        <v>970</v>
      </c>
    </row>
    <row r="1649" spans="2:3" x14ac:dyDescent="0.25">
      <c r="B1649" s="233" t="s">
        <v>141</v>
      </c>
      <c r="C1649" s="233" t="s">
        <v>1963</v>
      </c>
    </row>
    <row r="1650" spans="2:3" x14ac:dyDescent="0.25">
      <c r="B1650" s="233" t="s">
        <v>141</v>
      </c>
      <c r="C1650" s="233" t="s">
        <v>1964</v>
      </c>
    </row>
    <row r="1651" spans="2:3" x14ac:dyDescent="0.25">
      <c r="B1651" s="233" t="s">
        <v>141</v>
      </c>
      <c r="C1651" s="233" t="s">
        <v>1965</v>
      </c>
    </row>
    <row r="1652" spans="2:3" x14ac:dyDescent="0.25">
      <c r="B1652" s="233" t="s">
        <v>141</v>
      </c>
      <c r="C1652" s="233" t="s">
        <v>971</v>
      </c>
    </row>
    <row r="1653" spans="2:3" x14ac:dyDescent="0.25">
      <c r="B1653" s="233" t="s">
        <v>141</v>
      </c>
      <c r="C1653" s="233" t="s">
        <v>1966</v>
      </c>
    </row>
    <row r="1654" spans="2:3" x14ac:dyDescent="0.25">
      <c r="B1654" s="233" t="s">
        <v>141</v>
      </c>
      <c r="C1654" s="233" t="s">
        <v>1967</v>
      </c>
    </row>
    <row r="1655" spans="2:3" x14ac:dyDescent="0.25">
      <c r="B1655" s="233" t="s">
        <v>141</v>
      </c>
      <c r="C1655" s="233" t="s">
        <v>1968</v>
      </c>
    </row>
    <row r="1656" spans="2:3" x14ac:dyDescent="0.25">
      <c r="B1656" s="233" t="s">
        <v>141</v>
      </c>
      <c r="C1656" s="233" t="s">
        <v>972</v>
      </c>
    </row>
    <row r="1657" spans="2:3" x14ac:dyDescent="0.25">
      <c r="B1657" s="233" t="s">
        <v>141</v>
      </c>
      <c r="C1657" s="233" t="s">
        <v>973</v>
      </c>
    </row>
    <row r="1658" spans="2:3" x14ac:dyDescent="0.25">
      <c r="B1658" s="233" t="s">
        <v>141</v>
      </c>
      <c r="C1658" s="233" t="s">
        <v>974</v>
      </c>
    </row>
    <row r="1659" spans="2:3" x14ac:dyDescent="0.25">
      <c r="B1659" s="233" t="s">
        <v>141</v>
      </c>
      <c r="C1659" s="233" t="s">
        <v>1969</v>
      </c>
    </row>
    <row r="1660" spans="2:3" x14ac:dyDescent="0.25">
      <c r="B1660" s="233" t="s">
        <v>141</v>
      </c>
      <c r="C1660" s="233" t="s">
        <v>975</v>
      </c>
    </row>
    <row r="1661" spans="2:3" x14ac:dyDescent="0.25">
      <c r="B1661" s="233" t="s">
        <v>141</v>
      </c>
      <c r="C1661" s="233" t="s">
        <v>1970</v>
      </c>
    </row>
    <row r="1662" spans="2:3" x14ac:dyDescent="0.25">
      <c r="B1662" s="233" t="s">
        <v>141</v>
      </c>
      <c r="C1662" s="233" t="s">
        <v>1971</v>
      </c>
    </row>
    <row r="1663" spans="2:3" x14ac:dyDescent="0.25">
      <c r="B1663" s="233" t="s">
        <v>141</v>
      </c>
      <c r="C1663" s="233" t="s">
        <v>872</v>
      </c>
    </row>
    <row r="1664" spans="2:3" x14ac:dyDescent="0.25">
      <c r="B1664" s="233" t="s">
        <v>141</v>
      </c>
      <c r="C1664" s="233" t="s">
        <v>976</v>
      </c>
    </row>
    <row r="1665" spans="2:3" x14ac:dyDescent="0.25">
      <c r="B1665" s="233" t="s">
        <v>141</v>
      </c>
      <c r="C1665" s="233" t="s">
        <v>977</v>
      </c>
    </row>
    <row r="1666" spans="2:3" x14ac:dyDescent="0.25">
      <c r="B1666" s="233" t="s">
        <v>141</v>
      </c>
      <c r="C1666" s="233" t="s">
        <v>978</v>
      </c>
    </row>
    <row r="1667" spans="2:3" x14ac:dyDescent="0.25">
      <c r="B1667" s="233" t="s">
        <v>141</v>
      </c>
      <c r="C1667" s="233" t="s">
        <v>514</v>
      </c>
    </row>
    <row r="1668" spans="2:3" x14ac:dyDescent="0.25">
      <c r="B1668" s="233" t="s">
        <v>141</v>
      </c>
      <c r="C1668" s="233" t="s">
        <v>979</v>
      </c>
    </row>
    <row r="1669" spans="2:3" x14ac:dyDescent="0.25">
      <c r="B1669" s="233" t="s">
        <v>141</v>
      </c>
      <c r="C1669" s="233" t="s">
        <v>980</v>
      </c>
    </row>
    <row r="1670" spans="2:3" x14ac:dyDescent="0.25">
      <c r="B1670" s="233" t="s">
        <v>141</v>
      </c>
      <c r="C1670" s="233" t="s">
        <v>981</v>
      </c>
    </row>
    <row r="1671" spans="2:3" x14ac:dyDescent="0.25">
      <c r="B1671" s="233" t="s">
        <v>141</v>
      </c>
      <c r="C1671" s="233" t="s">
        <v>1972</v>
      </c>
    </row>
    <row r="1672" spans="2:3" x14ac:dyDescent="0.25">
      <c r="B1672" s="233" t="s">
        <v>141</v>
      </c>
      <c r="C1672" s="233" t="s">
        <v>982</v>
      </c>
    </row>
    <row r="1673" spans="2:3" x14ac:dyDescent="0.25">
      <c r="B1673" s="233" t="s">
        <v>141</v>
      </c>
      <c r="C1673" s="233" t="s">
        <v>983</v>
      </c>
    </row>
    <row r="1674" spans="2:3" x14ac:dyDescent="0.25">
      <c r="B1674" s="233" t="s">
        <v>141</v>
      </c>
      <c r="C1674" s="233" t="s">
        <v>984</v>
      </c>
    </row>
    <row r="1675" spans="2:3" x14ac:dyDescent="0.25">
      <c r="B1675" s="233" t="s">
        <v>141</v>
      </c>
      <c r="C1675" s="233" t="s">
        <v>985</v>
      </c>
    </row>
    <row r="1676" spans="2:3" x14ac:dyDescent="0.25">
      <c r="B1676" s="233" t="s">
        <v>142</v>
      </c>
      <c r="C1676" s="233" t="s">
        <v>1973</v>
      </c>
    </row>
    <row r="1677" spans="2:3" x14ac:dyDescent="0.25">
      <c r="B1677" s="233" t="s">
        <v>142</v>
      </c>
      <c r="C1677" s="233" t="s">
        <v>1974</v>
      </c>
    </row>
    <row r="1678" spans="2:3" x14ac:dyDescent="0.25">
      <c r="B1678" s="233" t="s">
        <v>142</v>
      </c>
      <c r="C1678" s="233" t="s">
        <v>1975</v>
      </c>
    </row>
    <row r="1679" spans="2:3" x14ac:dyDescent="0.25">
      <c r="B1679" s="233" t="s">
        <v>142</v>
      </c>
      <c r="C1679" s="233" t="s">
        <v>1976</v>
      </c>
    </row>
    <row r="1680" spans="2:3" x14ac:dyDescent="0.25">
      <c r="B1680" s="233" t="s">
        <v>142</v>
      </c>
      <c r="C1680" s="233" t="s">
        <v>1977</v>
      </c>
    </row>
    <row r="1681" spans="2:3" x14ac:dyDescent="0.25">
      <c r="B1681" s="233" t="s">
        <v>142</v>
      </c>
      <c r="C1681" s="233" t="s">
        <v>1978</v>
      </c>
    </row>
    <row r="1682" spans="2:3" x14ac:dyDescent="0.25">
      <c r="B1682" s="233" t="s">
        <v>142</v>
      </c>
      <c r="C1682" s="233" t="s">
        <v>1979</v>
      </c>
    </row>
    <row r="1683" spans="2:3" x14ac:dyDescent="0.25">
      <c r="B1683" s="233" t="s">
        <v>142</v>
      </c>
      <c r="C1683" s="233" t="s">
        <v>1980</v>
      </c>
    </row>
    <row r="1684" spans="2:3" x14ac:dyDescent="0.25">
      <c r="B1684" s="233" t="s">
        <v>142</v>
      </c>
      <c r="C1684" s="233" t="s">
        <v>1981</v>
      </c>
    </row>
    <row r="1685" spans="2:3" x14ac:dyDescent="0.25">
      <c r="B1685" s="233" t="s">
        <v>142</v>
      </c>
      <c r="C1685" s="233" t="s">
        <v>1982</v>
      </c>
    </row>
    <row r="1686" spans="2:3" x14ac:dyDescent="0.25">
      <c r="B1686" s="233" t="s">
        <v>142</v>
      </c>
      <c r="C1686" s="233" t="s">
        <v>1983</v>
      </c>
    </row>
    <row r="1687" spans="2:3" x14ac:dyDescent="0.25">
      <c r="B1687" s="233" t="s">
        <v>142</v>
      </c>
      <c r="C1687" s="233" t="s">
        <v>1984</v>
      </c>
    </row>
    <row r="1688" spans="2:3" x14ac:dyDescent="0.25">
      <c r="B1688" s="233" t="s">
        <v>142</v>
      </c>
      <c r="C1688" s="233" t="s">
        <v>986</v>
      </c>
    </row>
    <row r="1689" spans="2:3" x14ac:dyDescent="0.25">
      <c r="B1689" s="233" t="s">
        <v>142</v>
      </c>
      <c r="C1689" s="233" t="s">
        <v>987</v>
      </c>
    </row>
    <row r="1690" spans="2:3" x14ac:dyDescent="0.25">
      <c r="B1690" s="233" t="s">
        <v>142</v>
      </c>
      <c r="C1690" s="233" t="s">
        <v>988</v>
      </c>
    </row>
    <row r="1691" spans="2:3" x14ac:dyDescent="0.25">
      <c r="B1691" s="233" t="s">
        <v>142</v>
      </c>
      <c r="C1691" s="233" t="s">
        <v>989</v>
      </c>
    </row>
    <row r="1692" spans="2:3" x14ac:dyDescent="0.25">
      <c r="B1692" s="233" t="s">
        <v>142</v>
      </c>
      <c r="C1692" s="233" t="s">
        <v>990</v>
      </c>
    </row>
    <row r="1693" spans="2:3" x14ac:dyDescent="0.25">
      <c r="B1693" s="233" t="s">
        <v>142</v>
      </c>
      <c r="C1693" s="233" t="s">
        <v>1985</v>
      </c>
    </row>
    <row r="1694" spans="2:3" x14ac:dyDescent="0.25">
      <c r="B1694" s="233" t="s">
        <v>142</v>
      </c>
      <c r="C1694" s="233" t="s">
        <v>1986</v>
      </c>
    </row>
    <row r="1695" spans="2:3" x14ac:dyDescent="0.25">
      <c r="B1695" s="233" t="s">
        <v>142</v>
      </c>
      <c r="C1695" s="233" t="s">
        <v>991</v>
      </c>
    </row>
    <row r="1696" spans="2:3" x14ac:dyDescent="0.25">
      <c r="B1696" s="233" t="s">
        <v>143</v>
      </c>
      <c r="C1696" s="233" t="s">
        <v>1987</v>
      </c>
    </row>
    <row r="1697" spans="2:3" x14ac:dyDescent="0.25">
      <c r="B1697" s="233" t="s">
        <v>143</v>
      </c>
      <c r="C1697" s="233" t="s">
        <v>1988</v>
      </c>
    </row>
    <row r="1698" spans="2:3" x14ac:dyDescent="0.25">
      <c r="B1698" s="233" t="s">
        <v>143</v>
      </c>
      <c r="C1698" s="233" t="s">
        <v>1989</v>
      </c>
    </row>
    <row r="1699" spans="2:3" x14ac:dyDescent="0.25">
      <c r="B1699" s="233" t="s">
        <v>143</v>
      </c>
      <c r="C1699" s="233" t="s">
        <v>1990</v>
      </c>
    </row>
    <row r="1700" spans="2:3" x14ac:dyDescent="0.25">
      <c r="B1700" s="233" t="s">
        <v>143</v>
      </c>
      <c r="C1700" s="233" t="s">
        <v>1991</v>
      </c>
    </row>
    <row r="1701" spans="2:3" x14ac:dyDescent="0.25">
      <c r="B1701" s="233" t="s">
        <v>143</v>
      </c>
      <c r="C1701" s="233" t="s">
        <v>1992</v>
      </c>
    </row>
    <row r="1702" spans="2:3" x14ac:dyDescent="0.25">
      <c r="B1702" s="233" t="s">
        <v>143</v>
      </c>
      <c r="C1702" s="233" t="s">
        <v>1993</v>
      </c>
    </row>
    <row r="1703" spans="2:3" x14ac:dyDescent="0.25">
      <c r="B1703" s="233" t="s">
        <v>143</v>
      </c>
      <c r="C1703" s="233" t="s">
        <v>1994</v>
      </c>
    </row>
    <row r="1704" spans="2:3" x14ac:dyDescent="0.25">
      <c r="B1704" s="233" t="s">
        <v>143</v>
      </c>
      <c r="C1704" s="233" t="s">
        <v>1995</v>
      </c>
    </row>
    <row r="1705" spans="2:3" x14ac:dyDescent="0.25">
      <c r="B1705" s="233" t="s">
        <v>143</v>
      </c>
      <c r="C1705" s="233" t="s">
        <v>1996</v>
      </c>
    </row>
    <row r="1706" spans="2:3" x14ac:dyDescent="0.25">
      <c r="B1706" s="233" t="s">
        <v>143</v>
      </c>
      <c r="C1706" s="233" t="s">
        <v>1997</v>
      </c>
    </row>
    <row r="1707" spans="2:3" x14ac:dyDescent="0.25">
      <c r="B1707" s="233" t="s">
        <v>143</v>
      </c>
      <c r="C1707" s="233" t="s">
        <v>1998</v>
      </c>
    </row>
    <row r="1708" spans="2:3" x14ac:dyDescent="0.25">
      <c r="B1708" s="233" t="s">
        <v>143</v>
      </c>
      <c r="C1708" s="233" t="s">
        <v>1999</v>
      </c>
    </row>
    <row r="1709" spans="2:3" x14ac:dyDescent="0.25">
      <c r="B1709" s="233" t="s">
        <v>143</v>
      </c>
      <c r="C1709" s="233" t="s">
        <v>2000</v>
      </c>
    </row>
    <row r="1710" spans="2:3" x14ac:dyDescent="0.25">
      <c r="B1710" s="233" t="s">
        <v>143</v>
      </c>
      <c r="C1710" s="233" t="s">
        <v>2001</v>
      </c>
    </row>
    <row r="1711" spans="2:3" x14ac:dyDescent="0.25">
      <c r="B1711" s="233" t="s">
        <v>143</v>
      </c>
      <c r="C1711" s="233" t="s">
        <v>992</v>
      </c>
    </row>
    <row r="1712" spans="2:3" x14ac:dyDescent="0.25">
      <c r="B1712" s="233" t="s">
        <v>143</v>
      </c>
      <c r="C1712" s="233" t="s">
        <v>993</v>
      </c>
    </row>
    <row r="1713" spans="1:4" x14ac:dyDescent="0.25">
      <c r="B1713" s="233" t="s">
        <v>143</v>
      </c>
      <c r="C1713" s="233" t="s">
        <v>994</v>
      </c>
    </row>
    <row r="1714" spans="1:4" x14ac:dyDescent="0.25">
      <c r="B1714" s="233" t="s">
        <v>143</v>
      </c>
      <c r="C1714" s="233" t="s">
        <v>995</v>
      </c>
    </row>
    <row r="1715" spans="1:4" x14ac:dyDescent="0.25">
      <c r="B1715" s="233" t="s">
        <v>143</v>
      </c>
      <c r="C1715" s="233" t="s">
        <v>2002</v>
      </c>
    </row>
    <row r="1716" spans="1:4" x14ac:dyDescent="0.25">
      <c r="B1716" s="233" t="s">
        <v>143</v>
      </c>
      <c r="C1716" s="233" t="s">
        <v>2003</v>
      </c>
    </row>
    <row r="1717" spans="1:4" x14ac:dyDescent="0.25">
      <c r="B1717" s="233" t="s">
        <v>144</v>
      </c>
      <c r="C1717" s="234" t="s">
        <v>2428</v>
      </c>
      <c r="D1717" s="234" t="s">
        <v>2429</v>
      </c>
    </row>
    <row r="1718" spans="1:4" s="234" customFormat="1" x14ac:dyDescent="0.25">
      <c r="A1718" s="236"/>
      <c r="B1718" s="233" t="s">
        <v>144</v>
      </c>
      <c r="C1718" s="234" t="s">
        <v>2430</v>
      </c>
      <c r="D1718" s="234" t="s">
        <v>2431</v>
      </c>
    </row>
    <row r="1719" spans="1:4" s="234" customFormat="1" x14ac:dyDescent="0.25">
      <c r="A1719" s="236"/>
      <c r="B1719" s="233" t="s">
        <v>144</v>
      </c>
      <c r="C1719" s="234" t="s">
        <v>2432</v>
      </c>
      <c r="D1719" s="234" t="s">
        <v>2433</v>
      </c>
    </row>
    <row r="1720" spans="1:4" s="234" customFormat="1" x14ac:dyDescent="0.25">
      <c r="A1720" s="236"/>
      <c r="B1720" s="233" t="s">
        <v>144</v>
      </c>
      <c r="C1720" s="234" t="s">
        <v>2434</v>
      </c>
      <c r="D1720" s="234" t="s">
        <v>2435</v>
      </c>
    </row>
    <row r="1721" spans="1:4" s="234" customFormat="1" x14ac:dyDescent="0.25">
      <c r="A1721" s="236"/>
      <c r="B1721" s="233" t="s">
        <v>144</v>
      </c>
      <c r="C1721" s="234" t="s">
        <v>2436</v>
      </c>
      <c r="D1721" s="234" t="s">
        <v>2437</v>
      </c>
    </row>
    <row r="1722" spans="1:4" x14ac:dyDescent="0.25">
      <c r="B1722" s="233" t="s">
        <v>144</v>
      </c>
      <c r="C1722" s="233" t="s">
        <v>2004</v>
      </c>
    </row>
    <row r="1723" spans="1:4" x14ac:dyDescent="0.25">
      <c r="B1723" s="233" t="s">
        <v>144</v>
      </c>
      <c r="C1723" s="233" t="s">
        <v>2005</v>
      </c>
    </row>
    <row r="1724" spans="1:4" x14ac:dyDescent="0.25">
      <c r="B1724" s="233" t="s">
        <v>144</v>
      </c>
      <c r="C1724" s="233" t="s">
        <v>2006</v>
      </c>
    </row>
    <row r="1725" spans="1:4" x14ac:dyDescent="0.25">
      <c r="B1725" s="233" t="s">
        <v>144</v>
      </c>
      <c r="C1725" s="233" t="s">
        <v>2007</v>
      </c>
    </row>
    <row r="1726" spans="1:4" x14ac:dyDescent="0.25">
      <c r="B1726" s="233" t="s">
        <v>144</v>
      </c>
      <c r="C1726" s="233" t="s">
        <v>2008</v>
      </c>
    </row>
    <row r="1727" spans="1:4" x14ac:dyDescent="0.25">
      <c r="B1727" s="233" t="s">
        <v>144</v>
      </c>
      <c r="C1727" s="233" t="s">
        <v>2009</v>
      </c>
    </row>
    <row r="1728" spans="1:4" x14ac:dyDescent="0.25">
      <c r="B1728" s="233" t="s">
        <v>144</v>
      </c>
      <c r="C1728" s="233" t="s">
        <v>2010</v>
      </c>
    </row>
    <row r="1729" spans="2:3" x14ac:dyDescent="0.25">
      <c r="B1729" s="233" t="s">
        <v>144</v>
      </c>
      <c r="C1729" s="233" t="s">
        <v>2011</v>
      </c>
    </row>
    <row r="1730" spans="2:3" x14ac:dyDescent="0.25">
      <c r="B1730" s="233" t="s">
        <v>144</v>
      </c>
      <c r="C1730" s="233" t="s">
        <v>2012</v>
      </c>
    </row>
    <row r="1731" spans="2:3" x14ac:dyDescent="0.25">
      <c r="B1731" s="233" t="s">
        <v>144</v>
      </c>
      <c r="C1731" s="233" t="s">
        <v>2013</v>
      </c>
    </row>
    <row r="1732" spans="2:3" x14ac:dyDescent="0.25">
      <c r="B1732" s="233" t="s">
        <v>144</v>
      </c>
      <c r="C1732" s="233" t="s">
        <v>2014</v>
      </c>
    </row>
    <row r="1733" spans="2:3" x14ac:dyDescent="0.25">
      <c r="B1733" s="233" t="s">
        <v>144</v>
      </c>
      <c r="C1733" s="233" t="s">
        <v>2015</v>
      </c>
    </row>
    <row r="1734" spans="2:3" x14ac:dyDescent="0.25">
      <c r="B1734" s="233" t="s">
        <v>144</v>
      </c>
      <c r="C1734" s="233" t="s">
        <v>2016</v>
      </c>
    </row>
    <row r="1735" spans="2:3" x14ac:dyDescent="0.25">
      <c r="B1735" s="233" t="s">
        <v>144</v>
      </c>
      <c r="C1735" s="233" t="s">
        <v>523</v>
      </c>
    </row>
    <row r="1736" spans="2:3" x14ac:dyDescent="0.25">
      <c r="B1736" s="233" t="s">
        <v>144</v>
      </c>
      <c r="C1736" s="233" t="s">
        <v>996</v>
      </c>
    </row>
    <row r="1737" spans="2:3" x14ac:dyDescent="0.25">
      <c r="B1737" s="233" t="s">
        <v>144</v>
      </c>
      <c r="C1737" s="233" t="s">
        <v>997</v>
      </c>
    </row>
    <row r="1738" spans="2:3" x14ac:dyDescent="0.25">
      <c r="B1738" s="233" t="s">
        <v>144</v>
      </c>
      <c r="C1738" s="233" t="s">
        <v>998</v>
      </c>
    </row>
    <row r="1739" spans="2:3" x14ac:dyDescent="0.25">
      <c r="B1739" s="233" t="s">
        <v>144</v>
      </c>
      <c r="C1739" s="233" t="s">
        <v>999</v>
      </c>
    </row>
    <row r="1740" spans="2:3" x14ac:dyDescent="0.25">
      <c r="B1740" s="233" t="s">
        <v>144</v>
      </c>
      <c r="C1740" s="233" t="s">
        <v>2017</v>
      </c>
    </row>
    <row r="1741" spans="2:3" x14ac:dyDescent="0.25">
      <c r="B1741" s="233" t="s">
        <v>144</v>
      </c>
      <c r="C1741" s="233" t="s">
        <v>2018</v>
      </c>
    </row>
    <row r="1742" spans="2:3" x14ac:dyDescent="0.25">
      <c r="B1742" s="233" t="s">
        <v>144</v>
      </c>
      <c r="C1742" s="233" t="s">
        <v>1000</v>
      </c>
    </row>
    <row r="1743" spans="2:3" x14ac:dyDescent="0.25">
      <c r="B1743" s="233" t="s">
        <v>144</v>
      </c>
      <c r="C1743" s="233" t="s">
        <v>553</v>
      </c>
    </row>
    <row r="1744" spans="2:3" x14ac:dyDescent="0.25">
      <c r="B1744" s="233" t="s">
        <v>144</v>
      </c>
      <c r="C1744" s="233" t="s">
        <v>1001</v>
      </c>
    </row>
    <row r="1745" spans="2:3" x14ac:dyDescent="0.25">
      <c r="B1745" s="233" t="s">
        <v>144</v>
      </c>
      <c r="C1745" s="233" t="s">
        <v>1002</v>
      </c>
    </row>
    <row r="1746" spans="2:3" x14ac:dyDescent="0.25">
      <c r="B1746" s="233" t="s">
        <v>144</v>
      </c>
      <c r="C1746" s="233" t="s">
        <v>1003</v>
      </c>
    </row>
    <row r="1747" spans="2:3" x14ac:dyDescent="0.25">
      <c r="B1747" s="233" t="s">
        <v>144</v>
      </c>
      <c r="C1747" s="233" t="s">
        <v>1004</v>
      </c>
    </row>
    <row r="1748" spans="2:3" x14ac:dyDescent="0.25">
      <c r="B1748" s="233" t="s">
        <v>144</v>
      </c>
      <c r="C1748" s="233" t="s">
        <v>2019</v>
      </c>
    </row>
    <row r="1749" spans="2:3" x14ac:dyDescent="0.25">
      <c r="B1749" s="233" t="s">
        <v>144</v>
      </c>
      <c r="C1749" s="233" t="s">
        <v>2020</v>
      </c>
    </row>
    <row r="1750" spans="2:3" x14ac:dyDescent="0.25">
      <c r="B1750" s="233" t="s">
        <v>144</v>
      </c>
      <c r="C1750" s="233" t="s">
        <v>1005</v>
      </c>
    </row>
    <row r="1751" spans="2:3" x14ac:dyDescent="0.25">
      <c r="B1751" s="233" t="s">
        <v>144</v>
      </c>
      <c r="C1751" s="233" t="s">
        <v>1006</v>
      </c>
    </row>
    <row r="1752" spans="2:3" x14ac:dyDescent="0.25">
      <c r="B1752" s="233" t="s">
        <v>144</v>
      </c>
      <c r="C1752" s="233" t="s">
        <v>1007</v>
      </c>
    </row>
    <row r="1753" spans="2:3" x14ac:dyDescent="0.25">
      <c r="B1753" s="233" t="s">
        <v>144</v>
      </c>
      <c r="C1753" s="233" t="s">
        <v>1008</v>
      </c>
    </row>
    <row r="1754" spans="2:3" x14ac:dyDescent="0.25">
      <c r="B1754" s="233" t="s">
        <v>144</v>
      </c>
      <c r="C1754" s="233" t="s">
        <v>1009</v>
      </c>
    </row>
    <row r="1755" spans="2:3" x14ac:dyDescent="0.25">
      <c r="B1755" s="233" t="s">
        <v>144</v>
      </c>
      <c r="C1755" s="233" t="s">
        <v>1010</v>
      </c>
    </row>
    <row r="1756" spans="2:3" x14ac:dyDescent="0.25">
      <c r="B1756" s="233" t="s">
        <v>144</v>
      </c>
      <c r="C1756" s="233" t="s">
        <v>2021</v>
      </c>
    </row>
    <row r="1757" spans="2:3" x14ac:dyDescent="0.25">
      <c r="B1757" s="233" t="s">
        <v>144</v>
      </c>
      <c r="C1757" s="233" t="s">
        <v>1011</v>
      </c>
    </row>
    <row r="1758" spans="2:3" x14ac:dyDescent="0.25">
      <c r="B1758" s="233" t="s">
        <v>144</v>
      </c>
      <c r="C1758" s="233" t="s">
        <v>1012</v>
      </c>
    </row>
    <row r="1759" spans="2:3" x14ac:dyDescent="0.25">
      <c r="B1759" s="233" t="s">
        <v>144</v>
      </c>
      <c r="C1759" s="233" t="s">
        <v>1013</v>
      </c>
    </row>
    <row r="1760" spans="2:3" x14ac:dyDescent="0.25">
      <c r="B1760" s="233" t="s">
        <v>144</v>
      </c>
      <c r="C1760" s="233" t="s">
        <v>1014</v>
      </c>
    </row>
    <row r="1761" spans="2:3" x14ac:dyDescent="0.25">
      <c r="B1761" s="233" t="s">
        <v>144</v>
      </c>
      <c r="C1761" s="233" t="s">
        <v>1015</v>
      </c>
    </row>
    <row r="1762" spans="2:3" x14ac:dyDescent="0.25">
      <c r="B1762" s="233" t="s">
        <v>144</v>
      </c>
      <c r="C1762" s="233" t="s">
        <v>1016</v>
      </c>
    </row>
    <row r="1763" spans="2:3" x14ac:dyDescent="0.25">
      <c r="B1763" s="233" t="s">
        <v>144</v>
      </c>
      <c r="C1763" s="233" t="s">
        <v>1017</v>
      </c>
    </row>
    <row r="1764" spans="2:3" x14ac:dyDescent="0.25">
      <c r="B1764" s="233" t="s">
        <v>144</v>
      </c>
      <c r="C1764" s="233" t="s">
        <v>1018</v>
      </c>
    </row>
    <row r="1765" spans="2:3" x14ac:dyDescent="0.25">
      <c r="B1765" s="233" t="s">
        <v>144</v>
      </c>
      <c r="C1765" s="233" t="s">
        <v>1019</v>
      </c>
    </row>
    <row r="1766" spans="2:3" x14ac:dyDescent="0.25">
      <c r="B1766" s="233" t="s">
        <v>145</v>
      </c>
      <c r="C1766" s="233" t="s">
        <v>2022</v>
      </c>
    </row>
    <row r="1767" spans="2:3" x14ac:dyDescent="0.25">
      <c r="B1767" s="233" t="s">
        <v>145</v>
      </c>
      <c r="C1767" s="233" t="s">
        <v>2023</v>
      </c>
    </row>
    <row r="1768" spans="2:3" x14ac:dyDescent="0.25">
      <c r="B1768" s="233" t="s">
        <v>145</v>
      </c>
      <c r="C1768" s="233" t="s">
        <v>2024</v>
      </c>
    </row>
    <row r="1769" spans="2:3" x14ac:dyDescent="0.25">
      <c r="B1769" s="233" t="s">
        <v>145</v>
      </c>
      <c r="C1769" s="233" t="s">
        <v>2025</v>
      </c>
    </row>
    <row r="1770" spans="2:3" x14ac:dyDescent="0.25">
      <c r="B1770" s="233" t="s">
        <v>145</v>
      </c>
      <c r="C1770" s="233" t="s">
        <v>2026</v>
      </c>
    </row>
    <row r="1771" spans="2:3" x14ac:dyDescent="0.25">
      <c r="B1771" s="233" t="s">
        <v>145</v>
      </c>
      <c r="C1771" s="233" t="s">
        <v>2027</v>
      </c>
    </row>
    <row r="1772" spans="2:3" x14ac:dyDescent="0.25">
      <c r="B1772" s="233" t="s">
        <v>145</v>
      </c>
      <c r="C1772" s="233" t="s">
        <v>1020</v>
      </c>
    </row>
    <row r="1773" spans="2:3" x14ac:dyDescent="0.25">
      <c r="B1773" s="233" t="s">
        <v>145</v>
      </c>
      <c r="C1773" s="233" t="s">
        <v>2028</v>
      </c>
    </row>
    <row r="1774" spans="2:3" x14ac:dyDescent="0.25">
      <c r="B1774" s="233" t="s">
        <v>145</v>
      </c>
      <c r="C1774" s="233" t="s">
        <v>2029</v>
      </c>
    </row>
    <row r="1775" spans="2:3" x14ac:dyDescent="0.25">
      <c r="B1775" s="233" t="s">
        <v>145</v>
      </c>
      <c r="C1775" s="233" t="s">
        <v>2030</v>
      </c>
    </row>
    <row r="1776" spans="2:3" x14ac:dyDescent="0.25">
      <c r="B1776" s="233" t="s">
        <v>145</v>
      </c>
      <c r="C1776" s="233" t="s">
        <v>2031</v>
      </c>
    </row>
    <row r="1777" spans="2:3" x14ac:dyDescent="0.25">
      <c r="B1777" s="233" t="s">
        <v>145</v>
      </c>
      <c r="C1777" s="233" t="s">
        <v>2032</v>
      </c>
    </row>
    <row r="1778" spans="2:3" x14ac:dyDescent="0.25">
      <c r="B1778" s="233" t="s">
        <v>145</v>
      </c>
      <c r="C1778" s="233" t="s">
        <v>1021</v>
      </c>
    </row>
    <row r="1779" spans="2:3" x14ac:dyDescent="0.25">
      <c r="B1779" s="233" t="s">
        <v>145</v>
      </c>
      <c r="C1779" s="233" t="s">
        <v>2033</v>
      </c>
    </row>
    <row r="1780" spans="2:3" x14ac:dyDescent="0.25">
      <c r="B1780" s="233" t="s">
        <v>145</v>
      </c>
      <c r="C1780" s="233" t="s">
        <v>1022</v>
      </c>
    </row>
    <row r="1781" spans="2:3" x14ac:dyDescent="0.25">
      <c r="B1781" s="233" t="s">
        <v>145</v>
      </c>
      <c r="C1781" s="233" t="s">
        <v>2034</v>
      </c>
    </row>
    <row r="1782" spans="2:3" x14ac:dyDescent="0.25">
      <c r="B1782" s="233" t="s">
        <v>145</v>
      </c>
      <c r="C1782" s="233" t="s">
        <v>1023</v>
      </c>
    </row>
    <row r="1783" spans="2:3" x14ac:dyDescent="0.25">
      <c r="B1783" s="233" t="s">
        <v>145</v>
      </c>
      <c r="C1783" s="233" t="s">
        <v>2035</v>
      </c>
    </row>
    <row r="1784" spans="2:3" x14ac:dyDescent="0.25">
      <c r="B1784" s="233" t="s">
        <v>146</v>
      </c>
      <c r="C1784" s="233" t="s">
        <v>2036</v>
      </c>
    </row>
    <row r="1785" spans="2:3" x14ac:dyDescent="0.25">
      <c r="B1785" s="233" t="s">
        <v>146</v>
      </c>
      <c r="C1785" s="233" t="s">
        <v>2037</v>
      </c>
    </row>
    <row r="1786" spans="2:3" x14ac:dyDescent="0.25">
      <c r="B1786" s="233" t="s">
        <v>146</v>
      </c>
      <c r="C1786" s="233" t="s">
        <v>2038</v>
      </c>
    </row>
    <row r="1787" spans="2:3" x14ac:dyDescent="0.25">
      <c r="B1787" s="233" t="s">
        <v>146</v>
      </c>
      <c r="C1787" s="233" t="s">
        <v>2039</v>
      </c>
    </row>
    <row r="1788" spans="2:3" x14ac:dyDescent="0.25">
      <c r="B1788" s="233" t="s">
        <v>146</v>
      </c>
      <c r="C1788" s="233" t="s">
        <v>2040</v>
      </c>
    </row>
    <row r="1789" spans="2:3" x14ac:dyDescent="0.25">
      <c r="B1789" s="233" t="s">
        <v>146</v>
      </c>
      <c r="C1789" s="233" t="s">
        <v>2041</v>
      </c>
    </row>
    <row r="1790" spans="2:3" x14ac:dyDescent="0.25">
      <c r="B1790" s="233" t="s">
        <v>146</v>
      </c>
      <c r="C1790" s="233" t="s">
        <v>2042</v>
      </c>
    </row>
    <row r="1791" spans="2:3" x14ac:dyDescent="0.25">
      <c r="B1791" s="233" t="s">
        <v>146</v>
      </c>
      <c r="C1791" s="233" t="s">
        <v>2043</v>
      </c>
    </row>
    <row r="1792" spans="2:3" x14ac:dyDescent="0.25">
      <c r="B1792" s="233" t="s">
        <v>146</v>
      </c>
      <c r="C1792" s="233" t="s">
        <v>1024</v>
      </c>
    </row>
    <row r="1793" spans="2:3" x14ac:dyDescent="0.25">
      <c r="B1793" s="233" t="s">
        <v>146</v>
      </c>
      <c r="C1793" s="233" t="s">
        <v>1025</v>
      </c>
    </row>
    <row r="1794" spans="2:3" x14ac:dyDescent="0.25">
      <c r="B1794" s="233" t="s">
        <v>146</v>
      </c>
      <c r="C1794" s="233" t="s">
        <v>1026</v>
      </c>
    </row>
    <row r="1795" spans="2:3" x14ac:dyDescent="0.25">
      <c r="B1795" s="233" t="s">
        <v>146</v>
      </c>
      <c r="C1795" s="233" t="s">
        <v>2044</v>
      </c>
    </row>
    <row r="1796" spans="2:3" x14ac:dyDescent="0.25">
      <c r="B1796" s="233" t="s">
        <v>146</v>
      </c>
      <c r="C1796" s="233" t="s">
        <v>1027</v>
      </c>
    </row>
    <row r="1797" spans="2:3" x14ac:dyDescent="0.25">
      <c r="B1797" s="233" t="s">
        <v>146</v>
      </c>
      <c r="C1797" s="233" t="s">
        <v>2045</v>
      </c>
    </row>
    <row r="1798" spans="2:3" x14ac:dyDescent="0.25">
      <c r="B1798" s="233" t="s">
        <v>146</v>
      </c>
      <c r="C1798" s="233" t="s">
        <v>1028</v>
      </c>
    </row>
    <row r="1799" spans="2:3" x14ac:dyDescent="0.25">
      <c r="B1799" s="233" t="s">
        <v>146</v>
      </c>
      <c r="C1799" s="233" t="s">
        <v>1029</v>
      </c>
    </row>
    <row r="1800" spans="2:3" x14ac:dyDescent="0.25">
      <c r="B1800" s="233" t="s">
        <v>146</v>
      </c>
      <c r="C1800" s="233" t="s">
        <v>1030</v>
      </c>
    </row>
    <row r="1801" spans="2:3" x14ac:dyDescent="0.25">
      <c r="B1801" s="233" t="s">
        <v>146</v>
      </c>
      <c r="C1801" s="233" t="s">
        <v>1031</v>
      </c>
    </row>
    <row r="1802" spans="2:3" x14ac:dyDescent="0.25">
      <c r="B1802" s="233" t="s">
        <v>146</v>
      </c>
      <c r="C1802" s="233" t="s">
        <v>1032</v>
      </c>
    </row>
    <row r="1803" spans="2:3" x14ac:dyDescent="0.25">
      <c r="B1803" s="233" t="s">
        <v>146</v>
      </c>
      <c r="C1803" s="233" t="s">
        <v>2046</v>
      </c>
    </row>
    <row r="1804" spans="2:3" x14ac:dyDescent="0.25">
      <c r="B1804" s="233" t="s">
        <v>146</v>
      </c>
      <c r="C1804" s="233" t="s">
        <v>1033</v>
      </c>
    </row>
    <row r="1805" spans="2:3" x14ac:dyDescent="0.25">
      <c r="B1805" s="233" t="s">
        <v>146</v>
      </c>
      <c r="C1805" s="233" t="s">
        <v>1034</v>
      </c>
    </row>
    <row r="1806" spans="2:3" x14ac:dyDescent="0.25">
      <c r="B1806" s="233" t="s">
        <v>146</v>
      </c>
      <c r="C1806" s="233" t="s">
        <v>535</v>
      </c>
    </row>
    <row r="1807" spans="2:3" x14ac:dyDescent="0.25">
      <c r="B1807" s="233" t="s">
        <v>146</v>
      </c>
      <c r="C1807" s="233" t="s">
        <v>2047</v>
      </c>
    </row>
    <row r="1808" spans="2:3" x14ac:dyDescent="0.25">
      <c r="B1808" s="233" t="s">
        <v>146</v>
      </c>
      <c r="C1808" s="233" t="s">
        <v>1035</v>
      </c>
    </row>
    <row r="1809" spans="2:3" x14ac:dyDescent="0.25">
      <c r="B1809" s="233" t="s">
        <v>146</v>
      </c>
      <c r="C1809" s="233" t="s">
        <v>1036</v>
      </c>
    </row>
    <row r="1810" spans="2:3" x14ac:dyDescent="0.25">
      <c r="B1810" s="233" t="s">
        <v>147</v>
      </c>
      <c r="C1810" s="233" t="s">
        <v>2048</v>
      </c>
    </row>
    <row r="1811" spans="2:3" x14ac:dyDescent="0.25">
      <c r="B1811" s="233" t="s">
        <v>147</v>
      </c>
      <c r="C1811" s="233" t="s">
        <v>2049</v>
      </c>
    </row>
    <row r="1812" spans="2:3" x14ac:dyDescent="0.25">
      <c r="B1812" s="233" t="s">
        <v>147</v>
      </c>
      <c r="C1812" s="233" t="s">
        <v>2050</v>
      </c>
    </row>
    <row r="1813" spans="2:3" x14ac:dyDescent="0.25">
      <c r="B1813" s="233" t="s">
        <v>147</v>
      </c>
      <c r="C1813" s="233" t="s">
        <v>2051</v>
      </c>
    </row>
    <row r="1814" spans="2:3" x14ac:dyDescent="0.25">
      <c r="B1814" s="233" t="s">
        <v>147</v>
      </c>
      <c r="C1814" s="233" t="s">
        <v>2052</v>
      </c>
    </row>
    <row r="1815" spans="2:3" x14ac:dyDescent="0.25">
      <c r="B1815" s="233" t="s">
        <v>147</v>
      </c>
      <c r="C1815" s="233" t="s">
        <v>2053</v>
      </c>
    </row>
    <row r="1816" spans="2:3" x14ac:dyDescent="0.25">
      <c r="B1816" s="233" t="s">
        <v>147</v>
      </c>
      <c r="C1816" s="233" t="s">
        <v>2054</v>
      </c>
    </row>
    <row r="1817" spans="2:3" x14ac:dyDescent="0.25">
      <c r="B1817" s="233" t="s">
        <v>147</v>
      </c>
      <c r="C1817" s="233" t="s">
        <v>2055</v>
      </c>
    </row>
    <row r="1818" spans="2:3" x14ac:dyDescent="0.25">
      <c r="B1818" s="233" t="s">
        <v>147</v>
      </c>
      <c r="C1818" s="233" t="s">
        <v>2056</v>
      </c>
    </row>
    <row r="1819" spans="2:3" x14ac:dyDescent="0.25">
      <c r="B1819" s="233" t="s">
        <v>147</v>
      </c>
      <c r="C1819" s="233" t="s">
        <v>2057</v>
      </c>
    </row>
    <row r="1820" spans="2:3" x14ac:dyDescent="0.25">
      <c r="B1820" s="233" t="s">
        <v>147</v>
      </c>
      <c r="C1820" s="233" t="s">
        <v>2058</v>
      </c>
    </row>
    <row r="1821" spans="2:3" x14ac:dyDescent="0.25">
      <c r="B1821" s="233" t="s">
        <v>147</v>
      </c>
      <c r="C1821" s="233" t="s">
        <v>2059</v>
      </c>
    </row>
    <row r="1822" spans="2:3" x14ac:dyDescent="0.25">
      <c r="B1822" s="233" t="s">
        <v>147</v>
      </c>
      <c r="C1822" s="233" t="s">
        <v>2060</v>
      </c>
    </row>
    <row r="1823" spans="2:3" x14ac:dyDescent="0.25">
      <c r="B1823" s="233" t="s">
        <v>147</v>
      </c>
      <c r="C1823" s="233" t="s">
        <v>2061</v>
      </c>
    </row>
    <row r="1824" spans="2:3" x14ac:dyDescent="0.25">
      <c r="B1824" s="233" t="s">
        <v>147</v>
      </c>
      <c r="C1824" s="233" t="s">
        <v>2062</v>
      </c>
    </row>
    <row r="1825" spans="2:3" x14ac:dyDescent="0.25">
      <c r="B1825" s="233" t="s">
        <v>147</v>
      </c>
      <c r="C1825" s="233" t="s">
        <v>2063</v>
      </c>
    </row>
    <row r="1826" spans="2:3" x14ac:dyDescent="0.25">
      <c r="B1826" s="233" t="s">
        <v>147</v>
      </c>
      <c r="C1826" s="233" t="s">
        <v>2064</v>
      </c>
    </row>
    <row r="1827" spans="2:3" x14ac:dyDescent="0.25">
      <c r="B1827" s="233" t="s">
        <v>147</v>
      </c>
      <c r="C1827" s="233" t="s">
        <v>2065</v>
      </c>
    </row>
    <row r="1828" spans="2:3" x14ac:dyDescent="0.25">
      <c r="B1828" s="233" t="s">
        <v>147</v>
      </c>
      <c r="C1828" s="233" t="s">
        <v>2066</v>
      </c>
    </row>
    <row r="1829" spans="2:3" x14ac:dyDescent="0.25">
      <c r="B1829" s="233" t="s">
        <v>147</v>
      </c>
      <c r="C1829" s="233" t="s">
        <v>1037</v>
      </c>
    </row>
    <row r="1830" spans="2:3" x14ac:dyDescent="0.25">
      <c r="B1830" s="233" t="s">
        <v>147</v>
      </c>
      <c r="C1830" s="233" t="s">
        <v>1038</v>
      </c>
    </row>
    <row r="1831" spans="2:3" x14ac:dyDescent="0.25">
      <c r="B1831" s="233" t="s">
        <v>147</v>
      </c>
      <c r="C1831" s="233" t="s">
        <v>2067</v>
      </c>
    </row>
    <row r="1832" spans="2:3" x14ac:dyDescent="0.25">
      <c r="B1832" s="233" t="s">
        <v>147</v>
      </c>
      <c r="C1832" s="233" t="s">
        <v>1039</v>
      </c>
    </row>
    <row r="1833" spans="2:3" x14ac:dyDescent="0.25">
      <c r="B1833" s="233" t="s">
        <v>147</v>
      </c>
      <c r="C1833" s="233" t="s">
        <v>1040</v>
      </c>
    </row>
    <row r="1834" spans="2:3" x14ac:dyDescent="0.25">
      <c r="B1834" s="233" t="s">
        <v>147</v>
      </c>
      <c r="C1834" s="233" t="s">
        <v>1041</v>
      </c>
    </row>
    <row r="1835" spans="2:3" x14ac:dyDescent="0.25">
      <c r="B1835" s="233" t="s">
        <v>147</v>
      </c>
      <c r="C1835" s="233" t="s">
        <v>1042</v>
      </c>
    </row>
    <row r="1836" spans="2:3" x14ac:dyDescent="0.25">
      <c r="B1836" s="233" t="s">
        <v>147</v>
      </c>
      <c r="C1836" s="233" t="s">
        <v>1043</v>
      </c>
    </row>
    <row r="1837" spans="2:3" x14ac:dyDescent="0.25">
      <c r="B1837" s="233" t="s">
        <v>147</v>
      </c>
      <c r="C1837" s="233" t="s">
        <v>1044</v>
      </c>
    </row>
    <row r="1838" spans="2:3" x14ac:dyDescent="0.25">
      <c r="B1838" s="233" t="s">
        <v>147</v>
      </c>
      <c r="C1838" s="233" t="s">
        <v>1045</v>
      </c>
    </row>
    <row r="1839" spans="2:3" x14ac:dyDescent="0.25">
      <c r="B1839" s="233" t="s">
        <v>147</v>
      </c>
      <c r="C1839" s="233" t="s">
        <v>1046</v>
      </c>
    </row>
    <row r="1840" spans="2:3" x14ac:dyDescent="0.25">
      <c r="B1840" s="233" t="s">
        <v>147</v>
      </c>
      <c r="C1840" s="233" t="s">
        <v>1047</v>
      </c>
    </row>
    <row r="1841" spans="2:3" x14ac:dyDescent="0.25">
      <c r="B1841" s="233" t="s">
        <v>147</v>
      </c>
      <c r="C1841" s="233" t="s">
        <v>2068</v>
      </c>
    </row>
    <row r="1842" spans="2:3" x14ac:dyDescent="0.25">
      <c r="B1842" s="233" t="s">
        <v>147</v>
      </c>
      <c r="C1842" s="233" t="s">
        <v>1048</v>
      </c>
    </row>
    <row r="1843" spans="2:3" x14ac:dyDescent="0.25">
      <c r="B1843" s="233" t="s">
        <v>147</v>
      </c>
      <c r="C1843" s="233" t="s">
        <v>1049</v>
      </c>
    </row>
    <row r="1844" spans="2:3" x14ac:dyDescent="0.25">
      <c r="B1844" s="233" t="s">
        <v>147</v>
      </c>
      <c r="C1844" s="233" t="s">
        <v>1050</v>
      </c>
    </row>
    <row r="1845" spans="2:3" x14ac:dyDescent="0.25">
      <c r="B1845" s="233" t="s">
        <v>147</v>
      </c>
      <c r="C1845" s="233" t="s">
        <v>1051</v>
      </c>
    </row>
    <row r="1846" spans="2:3" x14ac:dyDescent="0.25">
      <c r="B1846" s="233" t="s">
        <v>147</v>
      </c>
      <c r="C1846" s="233" t="s">
        <v>1052</v>
      </c>
    </row>
    <row r="1847" spans="2:3" x14ac:dyDescent="0.25">
      <c r="B1847" s="233" t="s">
        <v>147</v>
      </c>
      <c r="C1847" s="233" t="s">
        <v>2069</v>
      </c>
    </row>
    <row r="1848" spans="2:3" x14ac:dyDescent="0.25">
      <c r="B1848" s="233" t="s">
        <v>147</v>
      </c>
      <c r="C1848" s="233" t="s">
        <v>1053</v>
      </c>
    </row>
    <row r="1849" spans="2:3" x14ac:dyDescent="0.25">
      <c r="B1849" s="233" t="s">
        <v>147</v>
      </c>
      <c r="C1849" s="233" t="s">
        <v>1054</v>
      </c>
    </row>
    <row r="1850" spans="2:3" x14ac:dyDescent="0.25">
      <c r="B1850" s="233" t="s">
        <v>147</v>
      </c>
      <c r="C1850" s="233" t="s">
        <v>2070</v>
      </c>
    </row>
    <row r="1851" spans="2:3" x14ac:dyDescent="0.25">
      <c r="B1851" s="233" t="s">
        <v>147</v>
      </c>
      <c r="C1851" s="233" t="s">
        <v>1055</v>
      </c>
    </row>
    <row r="1852" spans="2:3" x14ac:dyDescent="0.25">
      <c r="B1852" s="233" t="s">
        <v>147</v>
      </c>
      <c r="C1852" s="233" t="s">
        <v>1056</v>
      </c>
    </row>
    <row r="1853" spans="2:3" x14ac:dyDescent="0.25">
      <c r="B1853" s="233" t="s">
        <v>148</v>
      </c>
      <c r="C1853" s="233" t="s">
        <v>2071</v>
      </c>
    </row>
    <row r="1854" spans="2:3" x14ac:dyDescent="0.25">
      <c r="B1854" s="233" t="s">
        <v>148</v>
      </c>
      <c r="C1854" s="233" t="s">
        <v>2072</v>
      </c>
    </row>
    <row r="1855" spans="2:3" x14ac:dyDescent="0.25">
      <c r="B1855" s="233" t="s">
        <v>148</v>
      </c>
      <c r="C1855" s="233" t="s">
        <v>2073</v>
      </c>
    </row>
    <row r="1856" spans="2:3" x14ac:dyDescent="0.25">
      <c r="B1856" s="233" t="s">
        <v>148</v>
      </c>
      <c r="C1856" s="233" t="s">
        <v>2074</v>
      </c>
    </row>
    <row r="1857" spans="2:3" x14ac:dyDescent="0.25">
      <c r="B1857" s="233" t="s">
        <v>148</v>
      </c>
      <c r="C1857" s="233" t="s">
        <v>2075</v>
      </c>
    </row>
    <row r="1858" spans="2:3" x14ac:dyDescent="0.25">
      <c r="B1858" s="233" t="s">
        <v>148</v>
      </c>
      <c r="C1858" s="233" t="s">
        <v>2076</v>
      </c>
    </row>
    <row r="1859" spans="2:3" x14ac:dyDescent="0.25">
      <c r="B1859" s="233" t="s">
        <v>148</v>
      </c>
      <c r="C1859" s="233" t="s">
        <v>2077</v>
      </c>
    </row>
    <row r="1860" spans="2:3" x14ac:dyDescent="0.25">
      <c r="B1860" s="233" t="s">
        <v>148</v>
      </c>
      <c r="C1860" s="233" t="s">
        <v>2078</v>
      </c>
    </row>
    <row r="1861" spans="2:3" x14ac:dyDescent="0.25">
      <c r="B1861" s="233" t="s">
        <v>148</v>
      </c>
      <c r="C1861" s="233" t="s">
        <v>2079</v>
      </c>
    </row>
    <row r="1862" spans="2:3" x14ac:dyDescent="0.25">
      <c r="B1862" s="233" t="s">
        <v>148</v>
      </c>
      <c r="C1862" s="233" t="s">
        <v>2080</v>
      </c>
    </row>
    <row r="1863" spans="2:3" x14ac:dyDescent="0.25">
      <c r="B1863" s="233" t="s">
        <v>148</v>
      </c>
      <c r="C1863" s="233" t="s">
        <v>2081</v>
      </c>
    </row>
    <row r="1864" spans="2:3" x14ac:dyDescent="0.25">
      <c r="B1864" s="233" t="s">
        <v>148</v>
      </c>
      <c r="C1864" s="233" t="s">
        <v>2082</v>
      </c>
    </row>
    <row r="1865" spans="2:3" x14ac:dyDescent="0.25">
      <c r="B1865" s="233" t="s">
        <v>148</v>
      </c>
      <c r="C1865" s="233" t="s">
        <v>1057</v>
      </c>
    </row>
    <row r="1866" spans="2:3" x14ac:dyDescent="0.25">
      <c r="B1866" s="233" t="s">
        <v>148</v>
      </c>
      <c r="C1866" s="233" t="s">
        <v>1058</v>
      </c>
    </row>
    <row r="1867" spans="2:3" x14ac:dyDescent="0.25">
      <c r="B1867" s="233" t="s">
        <v>148</v>
      </c>
      <c r="C1867" s="233" t="s">
        <v>1059</v>
      </c>
    </row>
    <row r="1868" spans="2:3" x14ac:dyDescent="0.25">
      <c r="B1868" s="233" t="s">
        <v>148</v>
      </c>
      <c r="C1868" s="233" t="s">
        <v>2083</v>
      </c>
    </row>
    <row r="1869" spans="2:3" x14ac:dyDescent="0.25">
      <c r="B1869" s="233" t="s">
        <v>148</v>
      </c>
      <c r="C1869" s="233" t="s">
        <v>1060</v>
      </c>
    </row>
    <row r="1870" spans="2:3" x14ac:dyDescent="0.25">
      <c r="B1870" s="233" t="s">
        <v>148</v>
      </c>
      <c r="C1870" s="233" t="s">
        <v>1061</v>
      </c>
    </row>
    <row r="1871" spans="2:3" x14ac:dyDescent="0.25">
      <c r="B1871" s="233" t="s">
        <v>148</v>
      </c>
      <c r="C1871" s="233" t="s">
        <v>1062</v>
      </c>
    </row>
    <row r="1872" spans="2:3" x14ac:dyDescent="0.25">
      <c r="B1872" s="233" t="s">
        <v>148</v>
      </c>
      <c r="C1872" s="233" t="s">
        <v>1063</v>
      </c>
    </row>
    <row r="1873" spans="2:3" x14ac:dyDescent="0.25">
      <c r="B1873" s="233" t="s">
        <v>148</v>
      </c>
      <c r="C1873" s="233" t="s">
        <v>2084</v>
      </c>
    </row>
    <row r="1874" spans="2:3" x14ac:dyDescent="0.25">
      <c r="B1874" s="233" t="s">
        <v>148</v>
      </c>
      <c r="C1874" s="233" t="s">
        <v>1064</v>
      </c>
    </row>
    <row r="1875" spans="2:3" x14ac:dyDescent="0.25">
      <c r="B1875" s="233" t="s">
        <v>148</v>
      </c>
      <c r="C1875" s="233" t="s">
        <v>2085</v>
      </c>
    </row>
    <row r="1876" spans="2:3" x14ac:dyDescent="0.25">
      <c r="B1876" s="233" t="s">
        <v>148</v>
      </c>
      <c r="C1876" s="233" t="s">
        <v>2086</v>
      </c>
    </row>
    <row r="1877" spans="2:3" x14ac:dyDescent="0.25">
      <c r="B1877" s="233" t="s">
        <v>148</v>
      </c>
      <c r="C1877" s="233" t="s">
        <v>2087</v>
      </c>
    </row>
    <row r="1878" spans="2:3" x14ac:dyDescent="0.25">
      <c r="B1878" s="233" t="s">
        <v>148</v>
      </c>
      <c r="C1878" s="233" t="s">
        <v>2088</v>
      </c>
    </row>
    <row r="1879" spans="2:3" x14ac:dyDescent="0.25">
      <c r="B1879" s="233" t="s">
        <v>148</v>
      </c>
      <c r="C1879" s="233" t="s">
        <v>2089</v>
      </c>
    </row>
    <row r="1880" spans="2:3" x14ac:dyDescent="0.25">
      <c r="B1880" s="233" t="s">
        <v>148</v>
      </c>
      <c r="C1880" s="233" t="s">
        <v>2090</v>
      </c>
    </row>
    <row r="1881" spans="2:3" x14ac:dyDescent="0.25">
      <c r="B1881" s="233" t="s">
        <v>148</v>
      </c>
      <c r="C1881" s="233" t="s">
        <v>1065</v>
      </c>
    </row>
    <row r="1882" spans="2:3" x14ac:dyDescent="0.25">
      <c r="B1882" s="233" t="s">
        <v>148</v>
      </c>
      <c r="C1882" s="233" t="s">
        <v>1066</v>
      </c>
    </row>
    <row r="1883" spans="2:3" x14ac:dyDescent="0.25">
      <c r="B1883" s="233" t="s">
        <v>148</v>
      </c>
      <c r="C1883" s="233" t="s">
        <v>1067</v>
      </c>
    </row>
    <row r="1884" spans="2:3" x14ac:dyDescent="0.25">
      <c r="B1884" s="233" t="s">
        <v>148</v>
      </c>
      <c r="C1884" s="233" t="s">
        <v>1068</v>
      </c>
    </row>
    <row r="1885" spans="2:3" x14ac:dyDescent="0.25">
      <c r="B1885" s="233" t="s">
        <v>148</v>
      </c>
      <c r="C1885" s="233" t="s">
        <v>1069</v>
      </c>
    </row>
    <row r="1886" spans="2:3" x14ac:dyDescent="0.25">
      <c r="B1886" s="233" t="s">
        <v>148</v>
      </c>
      <c r="C1886" s="233" t="s">
        <v>1070</v>
      </c>
    </row>
    <row r="1887" spans="2:3" x14ac:dyDescent="0.25">
      <c r="B1887" s="233" t="s">
        <v>148</v>
      </c>
      <c r="C1887" s="233" t="s">
        <v>1071</v>
      </c>
    </row>
    <row r="1888" spans="2:3" x14ac:dyDescent="0.25">
      <c r="B1888" s="233" t="s">
        <v>148</v>
      </c>
      <c r="C1888" s="233" t="s">
        <v>1072</v>
      </c>
    </row>
    <row r="1889" spans="2:3" x14ac:dyDescent="0.25">
      <c r="B1889" s="233" t="s">
        <v>148</v>
      </c>
      <c r="C1889" s="233" t="s">
        <v>2091</v>
      </c>
    </row>
    <row r="1890" spans="2:3" x14ac:dyDescent="0.25">
      <c r="B1890" s="233" t="s">
        <v>148</v>
      </c>
      <c r="C1890" s="233" t="s">
        <v>2092</v>
      </c>
    </row>
    <row r="1891" spans="2:3" x14ac:dyDescent="0.25">
      <c r="B1891" s="233" t="s">
        <v>148</v>
      </c>
      <c r="C1891" s="233" t="s">
        <v>1073</v>
      </c>
    </row>
    <row r="1892" spans="2:3" x14ac:dyDescent="0.25">
      <c r="B1892" s="233" t="s">
        <v>148</v>
      </c>
      <c r="C1892" s="233" t="s">
        <v>1074</v>
      </c>
    </row>
    <row r="1893" spans="2:3" x14ac:dyDescent="0.25">
      <c r="B1893" s="233" t="s">
        <v>148</v>
      </c>
      <c r="C1893" s="233" t="s">
        <v>1075</v>
      </c>
    </row>
  </sheetData>
  <autoFilter ref="A1:F1893" xr:uid="{F2B41E09-762F-4A8C-8B2F-DBD79760276E}"/>
  <phoneticPr fontId="1"/>
  <pageMargins left="0.75" right="0.75" top="1" bottom="1" header="0.5" footer="0.5"/>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7DE8-03D6-47A6-A003-8AC0033B6776}">
  <dimension ref="B2:AB49"/>
  <sheetViews>
    <sheetView workbookViewId="0">
      <selection activeCell="B4" sqref="B4"/>
    </sheetView>
  </sheetViews>
  <sheetFormatPr defaultColWidth="9" defaultRowHeight="16.5" x14ac:dyDescent="0.4"/>
  <cols>
    <col min="1" max="1" width="9" style="3"/>
    <col min="2" max="3" width="14.125" style="3" customWidth="1"/>
    <col min="4" max="4" width="9.75" style="3" bestFit="1" customWidth="1"/>
    <col min="5" max="16384" width="9" style="3"/>
  </cols>
  <sheetData>
    <row r="2" spans="2:28" x14ac:dyDescent="0.4">
      <c r="T2" s="8" t="s">
        <v>194</v>
      </c>
    </row>
    <row r="3" spans="2:28" ht="17.25" x14ac:dyDescent="0.4">
      <c r="B3" s="2" t="s">
        <v>2094</v>
      </c>
      <c r="C3" s="2" t="s">
        <v>102</v>
      </c>
      <c r="D3" s="2" t="s">
        <v>2093</v>
      </c>
      <c r="F3" s="8" t="s">
        <v>228</v>
      </c>
      <c r="G3" s="3" t="s">
        <v>207</v>
      </c>
      <c r="H3" s="8" t="s">
        <v>159</v>
      </c>
      <c r="I3" s="8"/>
      <c r="J3" s="8" t="s">
        <v>176</v>
      </c>
      <c r="P3" s="8" t="s">
        <v>181</v>
      </c>
      <c r="T3" s="2" t="s">
        <v>102</v>
      </c>
      <c r="U3" s="3">
        <f>COUNTIF(事業実施条件確認シート!G:G,プルダウン!T3)</f>
        <v>0</v>
      </c>
      <c r="W3" s="8" t="s">
        <v>213</v>
      </c>
      <c r="AB3" s="3" t="s">
        <v>252</v>
      </c>
    </row>
    <row r="4" spans="2:28" ht="17.25" x14ac:dyDescent="0.4">
      <c r="B4" s="2" t="s">
        <v>149</v>
      </c>
      <c r="C4" s="2" t="s">
        <v>149</v>
      </c>
      <c r="D4" s="2" t="s">
        <v>103</v>
      </c>
      <c r="F4" s="8" t="s">
        <v>221</v>
      </c>
      <c r="G4" s="3" t="s">
        <v>208</v>
      </c>
      <c r="H4" s="8" t="s">
        <v>160</v>
      </c>
      <c r="I4" s="8"/>
      <c r="J4" s="8" t="s">
        <v>177</v>
      </c>
      <c r="P4" s="8" t="s">
        <v>182</v>
      </c>
      <c r="T4" s="2" t="s">
        <v>103</v>
      </c>
      <c r="U4" s="3">
        <f>COUNTIF(事業実施条件確認シート!G:G,プルダウン!T4)</f>
        <v>0</v>
      </c>
      <c r="W4" s="8" t="s">
        <v>214</v>
      </c>
      <c r="AB4" s="3" t="s">
        <v>253</v>
      </c>
    </row>
    <row r="5" spans="2:28" ht="17.25" x14ac:dyDescent="0.4">
      <c r="B5" s="2" t="s">
        <v>150</v>
      </c>
      <c r="C5" s="2" t="s">
        <v>149</v>
      </c>
      <c r="D5" s="2" t="s">
        <v>104</v>
      </c>
      <c r="F5" s="8" t="s">
        <v>1112</v>
      </c>
      <c r="G5" s="3" t="s">
        <v>209</v>
      </c>
      <c r="H5" s="8" t="s">
        <v>161</v>
      </c>
      <c r="I5" s="8"/>
      <c r="J5" s="8" t="s">
        <v>178</v>
      </c>
      <c r="P5" s="8" t="s">
        <v>183</v>
      </c>
      <c r="T5" s="2" t="s">
        <v>104</v>
      </c>
      <c r="U5" s="3">
        <f>COUNTIF(事業実施条件確認シート!G:G,プルダウン!T5)</f>
        <v>0</v>
      </c>
      <c r="W5" s="8" t="s">
        <v>212</v>
      </c>
    </row>
    <row r="6" spans="2:28" ht="17.25" x14ac:dyDescent="0.4">
      <c r="B6" s="2" t="s">
        <v>151</v>
      </c>
      <c r="C6" s="2" t="s">
        <v>149</v>
      </c>
      <c r="D6" s="2" t="s">
        <v>105</v>
      </c>
      <c r="F6" s="8" t="s">
        <v>222</v>
      </c>
      <c r="J6" s="8" t="s">
        <v>179</v>
      </c>
      <c r="P6" s="8" t="s">
        <v>184</v>
      </c>
      <c r="T6" s="2" t="s">
        <v>105</v>
      </c>
      <c r="U6" s="3">
        <f>COUNTIF(事業実施条件確認シート!G:G,プルダウン!T6)</f>
        <v>0</v>
      </c>
      <c r="AB6" s="8" t="s">
        <v>251</v>
      </c>
    </row>
    <row r="7" spans="2:28" ht="17.25" x14ac:dyDescent="0.4">
      <c r="B7" s="2" t="s">
        <v>152</v>
      </c>
      <c r="C7" s="2" t="s">
        <v>149</v>
      </c>
      <c r="D7" s="2" t="s">
        <v>106</v>
      </c>
      <c r="F7" s="8" t="s">
        <v>223</v>
      </c>
      <c r="J7" s="8" t="s">
        <v>180</v>
      </c>
      <c r="P7" s="8" t="s">
        <v>185</v>
      </c>
      <c r="T7" s="2" t="s">
        <v>106</v>
      </c>
      <c r="U7" s="3">
        <f>COUNTIF(事業実施条件確認シート!G:G,プルダウン!T7)</f>
        <v>0</v>
      </c>
      <c r="W7" s="8" t="s">
        <v>250</v>
      </c>
    </row>
    <row r="8" spans="2:28" ht="17.25" x14ac:dyDescent="0.4">
      <c r="B8" s="2" t="s">
        <v>153</v>
      </c>
      <c r="C8" s="2" t="s">
        <v>149</v>
      </c>
      <c r="D8" s="2" t="s">
        <v>107</v>
      </c>
      <c r="F8" s="8" t="s">
        <v>224</v>
      </c>
      <c r="T8" s="2" t="s">
        <v>107</v>
      </c>
      <c r="U8" s="3">
        <f>COUNTIF(事業実施条件確認シート!G:G,プルダウン!T8)</f>
        <v>0</v>
      </c>
    </row>
    <row r="9" spans="2:28" ht="17.25" x14ac:dyDescent="0.4">
      <c r="B9" s="2" t="s">
        <v>154</v>
      </c>
      <c r="C9" s="2" t="s">
        <v>149</v>
      </c>
      <c r="D9" s="2" t="s">
        <v>108</v>
      </c>
      <c r="F9" s="8" t="s">
        <v>225</v>
      </c>
      <c r="J9" s="8" t="s">
        <v>158</v>
      </c>
      <c r="P9" s="8" t="s">
        <v>186</v>
      </c>
      <c r="T9" s="2" t="s">
        <v>108</v>
      </c>
      <c r="U9" s="3">
        <f>COUNTIF(事業実施条件確認シート!G:G,プルダウン!T9)</f>
        <v>0</v>
      </c>
    </row>
    <row r="10" spans="2:28" ht="17.25" x14ac:dyDescent="0.4">
      <c r="B10" s="2" t="s">
        <v>155</v>
      </c>
      <c r="C10" s="2" t="s">
        <v>150</v>
      </c>
      <c r="D10" s="2" t="s">
        <v>109</v>
      </c>
      <c r="F10" s="8" t="s">
        <v>226</v>
      </c>
      <c r="T10" s="2" t="s">
        <v>109</v>
      </c>
      <c r="U10" s="3">
        <f>COUNTIF(事業実施条件確認シート!G:G,プルダウン!T10)</f>
        <v>0</v>
      </c>
    </row>
    <row r="11" spans="2:28" ht="18.75" x14ac:dyDescent="0.4">
      <c r="B11"/>
      <c r="C11" s="2" t="s">
        <v>150</v>
      </c>
      <c r="D11" s="2" t="s">
        <v>110</v>
      </c>
      <c r="F11" s="8" t="s">
        <v>227</v>
      </c>
      <c r="T11" s="2" t="s">
        <v>110</v>
      </c>
      <c r="U11" s="3">
        <f>COUNTIF(事業実施条件確認シート!G:G,プルダウン!T11)</f>
        <v>0</v>
      </c>
    </row>
    <row r="12" spans="2:28" ht="18.75" x14ac:dyDescent="0.4">
      <c r="B12"/>
      <c r="C12" s="2" t="s">
        <v>150</v>
      </c>
      <c r="D12" s="2" t="s">
        <v>111</v>
      </c>
      <c r="F12" s="8" t="s">
        <v>1113</v>
      </c>
      <c r="T12" s="2" t="s">
        <v>111</v>
      </c>
      <c r="U12" s="3">
        <f>COUNTIF(事業実施条件確認シート!G:G,プルダウン!T12)</f>
        <v>0</v>
      </c>
    </row>
    <row r="13" spans="2:28" ht="18.75" x14ac:dyDescent="0.4">
      <c r="B13"/>
      <c r="C13" s="2" t="s">
        <v>150</v>
      </c>
      <c r="D13" s="2" t="s">
        <v>112</v>
      </c>
      <c r="F13" s="8" t="s">
        <v>1114</v>
      </c>
      <c r="T13" s="2" t="s">
        <v>112</v>
      </c>
      <c r="U13" s="3">
        <f>COUNTIF(事業実施条件確認シート!G:G,プルダウン!T13)</f>
        <v>0</v>
      </c>
    </row>
    <row r="14" spans="2:28" ht="18.75" x14ac:dyDescent="0.4">
      <c r="B14"/>
      <c r="C14" s="2" t="s">
        <v>150</v>
      </c>
      <c r="D14" s="2" t="s">
        <v>113</v>
      </c>
      <c r="T14" s="2" t="s">
        <v>113</v>
      </c>
      <c r="U14" s="3">
        <f>COUNTIF(事業実施条件確認シート!G:G,プルダウン!T14)</f>
        <v>0</v>
      </c>
    </row>
    <row r="15" spans="2:28" ht="18.75" x14ac:dyDescent="0.4">
      <c r="B15"/>
      <c r="C15" s="2" t="s">
        <v>150</v>
      </c>
      <c r="D15" s="2" t="s">
        <v>114</v>
      </c>
      <c r="T15" s="2" t="s">
        <v>114</v>
      </c>
      <c r="U15" s="3">
        <f>COUNTIF(事業実施条件確認シート!G:G,プルダウン!T15)</f>
        <v>0</v>
      </c>
    </row>
    <row r="16" spans="2:28" ht="18.75" x14ac:dyDescent="0.4">
      <c r="B16"/>
      <c r="C16" s="2" t="s">
        <v>150</v>
      </c>
      <c r="D16" s="2" t="s">
        <v>115</v>
      </c>
      <c r="T16" s="2" t="s">
        <v>115</v>
      </c>
      <c r="U16" s="3">
        <f>COUNTIF(事業実施条件確認シート!G:G,プルダウン!T16)</f>
        <v>0</v>
      </c>
    </row>
    <row r="17" spans="2:21" ht="18.75" x14ac:dyDescent="0.4">
      <c r="B17"/>
      <c r="C17" s="2" t="s">
        <v>151</v>
      </c>
      <c r="D17" s="2" t="s">
        <v>116</v>
      </c>
      <c r="T17" s="2" t="s">
        <v>116</v>
      </c>
      <c r="U17" s="3">
        <f>COUNTIF(事業実施条件確認シート!G:G,プルダウン!T17)</f>
        <v>0</v>
      </c>
    </row>
    <row r="18" spans="2:21" ht="18.75" x14ac:dyDescent="0.4">
      <c r="B18"/>
      <c r="C18" s="2" t="s">
        <v>151</v>
      </c>
      <c r="D18" s="2" t="s">
        <v>117</v>
      </c>
      <c r="T18" s="2" t="s">
        <v>117</v>
      </c>
      <c r="U18" s="3">
        <f>COUNTIF(事業実施条件確認シート!G:G,プルダウン!T18)</f>
        <v>0</v>
      </c>
    </row>
    <row r="19" spans="2:21" ht="18.75" x14ac:dyDescent="0.4">
      <c r="B19"/>
      <c r="C19" s="2" t="s">
        <v>151</v>
      </c>
      <c r="D19" s="2" t="s">
        <v>118</v>
      </c>
      <c r="T19" s="2" t="s">
        <v>118</v>
      </c>
      <c r="U19" s="3">
        <f>COUNTIF(事業実施条件確認シート!G:G,プルダウン!T19)</f>
        <v>0</v>
      </c>
    </row>
    <row r="20" spans="2:21" ht="18.75" x14ac:dyDescent="0.4">
      <c r="B20"/>
      <c r="C20" s="2" t="s">
        <v>151</v>
      </c>
      <c r="D20" s="2" t="s">
        <v>119</v>
      </c>
      <c r="T20" s="2" t="s">
        <v>119</v>
      </c>
      <c r="U20" s="3">
        <f>COUNTIF(事業実施条件確認シート!G:G,プルダウン!T20)</f>
        <v>0</v>
      </c>
    </row>
    <row r="21" spans="2:21" ht="18.75" x14ac:dyDescent="0.4">
      <c r="B21"/>
      <c r="C21" s="2" t="s">
        <v>151</v>
      </c>
      <c r="D21" s="2" t="s">
        <v>120</v>
      </c>
      <c r="T21" s="2" t="s">
        <v>120</v>
      </c>
      <c r="U21" s="3">
        <f>COUNTIF(事業実施条件確認シート!G:G,プルダウン!T21)</f>
        <v>0</v>
      </c>
    </row>
    <row r="22" spans="2:21" ht="18.75" x14ac:dyDescent="0.4">
      <c r="B22"/>
      <c r="C22" s="2" t="s">
        <v>151</v>
      </c>
      <c r="D22" s="2" t="s">
        <v>121</v>
      </c>
      <c r="T22" s="2" t="s">
        <v>121</v>
      </c>
      <c r="U22" s="3">
        <f>COUNTIF(事業実施条件確認シート!G:G,プルダウン!T22)</f>
        <v>0</v>
      </c>
    </row>
    <row r="23" spans="2:21" ht="18.75" x14ac:dyDescent="0.4">
      <c r="B23"/>
      <c r="C23" s="2" t="s">
        <v>151</v>
      </c>
      <c r="D23" s="2" t="s">
        <v>122</v>
      </c>
      <c r="T23" s="2" t="s">
        <v>122</v>
      </c>
      <c r="U23" s="3">
        <f>COUNTIF(事業実施条件確認シート!G:G,プルダウン!T23)</f>
        <v>0</v>
      </c>
    </row>
    <row r="24" spans="2:21" ht="18.75" x14ac:dyDescent="0.4">
      <c r="B24"/>
      <c r="C24" s="2" t="s">
        <v>151</v>
      </c>
      <c r="D24" s="2" t="s">
        <v>123</v>
      </c>
      <c r="T24" s="2" t="s">
        <v>123</v>
      </c>
      <c r="U24" s="3">
        <f>COUNTIF(事業実施条件確認シート!G:G,プルダウン!T24)</f>
        <v>0</v>
      </c>
    </row>
    <row r="25" spans="2:21" ht="18.75" x14ac:dyDescent="0.4">
      <c r="B25"/>
      <c r="C25" s="2" t="s">
        <v>151</v>
      </c>
      <c r="D25" s="2" t="s">
        <v>124</v>
      </c>
      <c r="T25" s="2" t="s">
        <v>124</v>
      </c>
      <c r="U25" s="3">
        <f>COUNTIF(事業実施条件確認シート!G:G,プルダウン!T25)</f>
        <v>0</v>
      </c>
    </row>
    <row r="26" spans="2:21" ht="18.75" x14ac:dyDescent="0.4">
      <c r="B26"/>
      <c r="C26" s="2" t="s">
        <v>152</v>
      </c>
      <c r="D26" s="2" t="s">
        <v>125</v>
      </c>
      <c r="T26" s="2" t="s">
        <v>125</v>
      </c>
      <c r="U26" s="3">
        <f>COUNTIF(事業実施条件確認シート!G:G,プルダウン!T26)</f>
        <v>0</v>
      </c>
    </row>
    <row r="27" spans="2:21" ht="18.75" x14ac:dyDescent="0.4">
      <c r="B27"/>
      <c r="C27" s="2" t="s">
        <v>152</v>
      </c>
      <c r="D27" s="2" t="s">
        <v>126</v>
      </c>
      <c r="T27" s="2" t="s">
        <v>126</v>
      </c>
      <c r="U27" s="3">
        <f>COUNTIF(事業実施条件確認シート!G:G,プルダウン!T27)</f>
        <v>0</v>
      </c>
    </row>
    <row r="28" spans="2:21" ht="18.75" x14ac:dyDescent="0.4">
      <c r="B28"/>
      <c r="C28" s="2" t="s">
        <v>152</v>
      </c>
      <c r="D28" s="2" t="s">
        <v>127</v>
      </c>
      <c r="T28" s="2" t="s">
        <v>127</v>
      </c>
      <c r="U28" s="3">
        <f>COUNTIF(事業実施条件確認シート!G:G,プルダウン!T28)</f>
        <v>0</v>
      </c>
    </row>
    <row r="29" spans="2:21" ht="18.75" x14ac:dyDescent="0.4">
      <c r="B29"/>
      <c r="C29" s="2" t="s">
        <v>152</v>
      </c>
      <c r="D29" s="2" t="s">
        <v>128</v>
      </c>
      <c r="T29" s="2" t="s">
        <v>128</v>
      </c>
      <c r="U29" s="3">
        <f>COUNTIF(事業実施条件確認シート!G:G,プルダウン!T29)</f>
        <v>0</v>
      </c>
    </row>
    <row r="30" spans="2:21" ht="18.75" x14ac:dyDescent="0.4">
      <c r="B30"/>
      <c r="C30" s="2" t="s">
        <v>152</v>
      </c>
      <c r="D30" s="2" t="s">
        <v>129</v>
      </c>
      <c r="T30" s="2" t="s">
        <v>129</v>
      </c>
      <c r="U30" s="3">
        <f>COUNTIF(事業実施条件確認シート!G:G,プルダウン!T30)</f>
        <v>0</v>
      </c>
    </row>
    <row r="31" spans="2:21" ht="18.75" x14ac:dyDescent="0.4">
      <c r="B31"/>
      <c r="C31" s="2" t="s">
        <v>152</v>
      </c>
      <c r="D31" s="2" t="s">
        <v>130</v>
      </c>
      <c r="T31" s="2" t="s">
        <v>130</v>
      </c>
      <c r="U31" s="3">
        <f>COUNTIF(事業実施条件確認シート!G:G,プルダウン!T31)</f>
        <v>0</v>
      </c>
    </row>
    <row r="32" spans="2:21" ht="18.75" x14ac:dyDescent="0.4">
      <c r="B32"/>
      <c r="C32" s="2" t="s">
        <v>152</v>
      </c>
      <c r="D32" s="2" t="s">
        <v>131</v>
      </c>
      <c r="T32" s="2" t="s">
        <v>131</v>
      </c>
      <c r="U32" s="3">
        <f>COUNTIF(事業実施条件確認シート!G:G,プルダウン!T32)</f>
        <v>0</v>
      </c>
    </row>
    <row r="33" spans="2:21" ht="18.75" x14ac:dyDescent="0.4">
      <c r="B33"/>
      <c r="C33" s="2" t="s">
        <v>153</v>
      </c>
      <c r="D33" s="2" t="s">
        <v>132</v>
      </c>
      <c r="T33" s="2" t="s">
        <v>132</v>
      </c>
      <c r="U33" s="3">
        <f>COUNTIF(事業実施条件確認シート!G:G,プルダウン!T33)</f>
        <v>0</v>
      </c>
    </row>
    <row r="34" spans="2:21" ht="18.75" x14ac:dyDescent="0.4">
      <c r="B34"/>
      <c r="C34" s="2" t="s">
        <v>153</v>
      </c>
      <c r="D34" s="2" t="s">
        <v>133</v>
      </c>
      <c r="T34" s="2" t="s">
        <v>133</v>
      </c>
      <c r="U34" s="3">
        <f>COUNTIF(事業実施条件確認シート!G:G,プルダウン!T34)</f>
        <v>0</v>
      </c>
    </row>
    <row r="35" spans="2:21" ht="18.75" x14ac:dyDescent="0.4">
      <c r="B35"/>
      <c r="C35" s="2" t="s">
        <v>153</v>
      </c>
      <c r="D35" s="2" t="s">
        <v>134</v>
      </c>
      <c r="T35" s="2" t="s">
        <v>134</v>
      </c>
      <c r="U35" s="3">
        <f>COUNTIF(事業実施条件確認シート!G:G,プルダウン!T35)</f>
        <v>0</v>
      </c>
    </row>
    <row r="36" spans="2:21" ht="18.75" x14ac:dyDescent="0.4">
      <c r="B36"/>
      <c r="C36" s="2" t="s">
        <v>153</v>
      </c>
      <c r="D36" s="2" t="s">
        <v>135</v>
      </c>
      <c r="T36" s="2" t="s">
        <v>135</v>
      </c>
      <c r="U36" s="3">
        <f>COUNTIF(事業実施条件確認シート!G:G,プルダウン!T36)</f>
        <v>0</v>
      </c>
    </row>
    <row r="37" spans="2:21" ht="18.75" x14ac:dyDescent="0.4">
      <c r="B37"/>
      <c r="C37" s="2" t="s">
        <v>153</v>
      </c>
      <c r="D37" s="2" t="s">
        <v>136</v>
      </c>
      <c r="T37" s="2" t="s">
        <v>136</v>
      </c>
      <c r="U37" s="3">
        <f>COUNTIF(事業実施条件確認シート!G:G,プルダウン!T37)</f>
        <v>0</v>
      </c>
    </row>
    <row r="38" spans="2:21" ht="18.75" x14ac:dyDescent="0.4">
      <c r="B38"/>
      <c r="C38" s="2" t="s">
        <v>154</v>
      </c>
      <c r="D38" s="2" t="s">
        <v>137</v>
      </c>
      <c r="T38" s="2" t="s">
        <v>137</v>
      </c>
      <c r="U38" s="3">
        <f>COUNTIF(事業実施条件確認シート!G:G,プルダウン!T38)</f>
        <v>0</v>
      </c>
    </row>
    <row r="39" spans="2:21" ht="18.75" x14ac:dyDescent="0.4">
      <c r="B39"/>
      <c r="C39" s="2" t="s">
        <v>154</v>
      </c>
      <c r="D39" s="2" t="s">
        <v>138</v>
      </c>
      <c r="T39" s="2" t="s">
        <v>138</v>
      </c>
      <c r="U39" s="3">
        <f>COUNTIF(事業実施条件確認シート!G:G,プルダウン!T39)</f>
        <v>0</v>
      </c>
    </row>
    <row r="40" spans="2:21" ht="18.75" x14ac:dyDescent="0.4">
      <c r="B40"/>
      <c r="C40" s="2" t="s">
        <v>154</v>
      </c>
      <c r="D40" s="2" t="s">
        <v>139</v>
      </c>
      <c r="T40" s="2" t="s">
        <v>139</v>
      </c>
      <c r="U40" s="3">
        <f>COUNTIF(事業実施条件確認シート!G:G,プルダウン!T40)</f>
        <v>0</v>
      </c>
    </row>
    <row r="41" spans="2:21" ht="18.75" x14ac:dyDescent="0.4">
      <c r="B41"/>
      <c r="C41" s="2" t="s">
        <v>154</v>
      </c>
      <c r="D41" s="2" t="s">
        <v>140</v>
      </c>
      <c r="T41" s="2" t="s">
        <v>140</v>
      </c>
      <c r="U41" s="3">
        <f>COUNTIF(事業実施条件確認シート!G:G,プルダウン!T41)</f>
        <v>0</v>
      </c>
    </row>
    <row r="42" spans="2:21" ht="18.75" x14ac:dyDescent="0.4">
      <c r="B42"/>
      <c r="C42" s="2" t="s">
        <v>155</v>
      </c>
      <c r="D42" s="2" t="s">
        <v>141</v>
      </c>
      <c r="T42" s="2" t="s">
        <v>141</v>
      </c>
      <c r="U42" s="3">
        <f>COUNTIF(事業実施条件確認シート!G:G,プルダウン!T42)</f>
        <v>0</v>
      </c>
    </row>
    <row r="43" spans="2:21" ht="18.75" x14ac:dyDescent="0.4">
      <c r="B43"/>
      <c r="C43" s="2" t="s">
        <v>155</v>
      </c>
      <c r="D43" s="2" t="s">
        <v>142</v>
      </c>
      <c r="T43" s="2" t="s">
        <v>142</v>
      </c>
      <c r="U43" s="3">
        <f>COUNTIF(事業実施条件確認シート!G:G,プルダウン!T43)</f>
        <v>0</v>
      </c>
    </row>
    <row r="44" spans="2:21" ht="18.75" x14ac:dyDescent="0.4">
      <c r="B44"/>
      <c r="C44" s="2" t="s">
        <v>155</v>
      </c>
      <c r="D44" s="2" t="s">
        <v>143</v>
      </c>
      <c r="T44" s="2" t="s">
        <v>143</v>
      </c>
      <c r="U44" s="3">
        <f>COUNTIF(事業実施条件確認シート!G:G,プルダウン!T44)</f>
        <v>0</v>
      </c>
    </row>
    <row r="45" spans="2:21" ht="18.75" x14ac:dyDescent="0.4">
      <c r="B45"/>
      <c r="C45" s="2" t="s">
        <v>155</v>
      </c>
      <c r="D45" s="2" t="s">
        <v>144</v>
      </c>
      <c r="T45" s="2" t="s">
        <v>144</v>
      </c>
      <c r="U45" s="3">
        <f>COUNTIF(事業実施条件確認シート!G:G,プルダウン!T45)</f>
        <v>0</v>
      </c>
    </row>
    <row r="46" spans="2:21" ht="18.75" x14ac:dyDescent="0.4">
      <c r="B46"/>
      <c r="C46" s="2" t="s">
        <v>155</v>
      </c>
      <c r="D46" s="2" t="s">
        <v>145</v>
      </c>
      <c r="T46" s="2" t="s">
        <v>145</v>
      </c>
      <c r="U46" s="3">
        <f>COUNTIF(事業実施条件確認シート!G:G,プルダウン!T46)</f>
        <v>0</v>
      </c>
    </row>
    <row r="47" spans="2:21" ht="18.75" x14ac:dyDescent="0.4">
      <c r="B47"/>
      <c r="C47" s="2" t="s">
        <v>155</v>
      </c>
      <c r="D47" s="2" t="s">
        <v>146</v>
      </c>
      <c r="T47" s="2" t="s">
        <v>146</v>
      </c>
      <c r="U47" s="3">
        <f>COUNTIF(事業実施条件確認シート!G:G,プルダウン!T47)</f>
        <v>0</v>
      </c>
    </row>
    <row r="48" spans="2:21" ht="18.75" x14ac:dyDescent="0.4">
      <c r="B48"/>
      <c r="C48" s="2" t="s">
        <v>155</v>
      </c>
      <c r="D48" s="2" t="s">
        <v>147</v>
      </c>
      <c r="T48" s="2" t="s">
        <v>147</v>
      </c>
      <c r="U48" s="3">
        <f>COUNTIF(事業実施条件確認シート!G:G,プルダウン!T48)</f>
        <v>0</v>
      </c>
    </row>
    <row r="49" spans="2:21" ht="18.75" x14ac:dyDescent="0.4">
      <c r="B49"/>
      <c r="C49" s="2" t="s">
        <v>155</v>
      </c>
      <c r="D49" s="2" t="s">
        <v>148</v>
      </c>
      <c r="T49" s="2" t="s">
        <v>148</v>
      </c>
      <c r="U49" s="3">
        <f>COUNTIF(事業実施条件確認シート!G:G,プルダウン!T49)</f>
        <v>0</v>
      </c>
    </row>
  </sheetData>
  <phoneticPr fontId="1"/>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B6B5-ECD6-44BA-9D5C-46A82AB176FE}">
  <sheetPr>
    <tabColor theme="1"/>
  </sheetPr>
  <dimension ref="A1"/>
  <sheetViews>
    <sheetView workbookViewId="0">
      <selection activeCell="T26" sqref="T26"/>
    </sheetView>
  </sheetViews>
  <sheetFormatPr defaultRowHeight="18.75" x14ac:dyDescent="0.4"/>
  <sheetData/>
  <phoneticPr fontId="1"/>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F999-2C77-4E5E-A3FD-A004367E40C3}">
  <sheetPr>
    <tabColor theme="9" tint="0.59999389629810485"/>
  </sheetPr>
  <dimension ref="A1:D761"/>
  <sheetViews>
    <sheetView workbookViewId="0">
      <selection activeCell="G6" sqref="G6"/>
    </sheetView>
  </sheetViews>
  <sheetFormatPr defaultColWidth="9" defaultRowHeight="18.75" x14ac:dyDescent="0.4"/>
  <cols>
    <col min="1" max="1" width="10.25" style="23" customWidth="1"/>
    <col min="2" max="2" width="14.5" style="23" customWidth="1"/>
    <col min="3" max="16384" width="9" style="23"/>
  </cols>
  <sheetData>
    <row r="1" spans="1:4" x14ac:dyDescent="0.4">
      <c r="D1" s="23" t="s">
        <v>333</v>
      </c>
    </row>
    <row r="2" spans="1:4" x14ac:dyDescent="0.4">
      <c r="A2" s="24" t="s">
        <v>334</v>
      </c>
      <c r="B2" s="24" t="s">
        <v>335</v>
      </c>
    </row>
    <row r="3" spans="1:4" x14ac:dyDescent="0.4">
      <c r="A3" s="25" t="s">
        <v>336</v>
      </c>
      <c r="B3" s="25" t="s">
        <v>337</v>
      </c>
      <c r="C3" s="26"/>
      <c r="D3" s="23" t="str">
        <f t="shared" ref="D3:D66" si="0">A3&amp;B3</f>
        <v>北海道夕張市</v>
      </c>
    </row>
    <row r="4" spans="1:4" x14ac:dyDescent="0.4">
      <c r="A4" s="25" t="s">
        <v>336</v>
      </c>
      <c r="B4" s="25" t="s">
        <v>338</v>
      </c>
      <c r="C4" s="26"/>
      <c r="D4" s="23" t="str">
        <f t="shared" si="0"/>
        <v>北海道芦別市</v>
      </c>
    </row>
    <row r="5" spans="1:4" x14ac:dyDescent="0.4">
      <c r="A5" s="25" t="s">
        <v>336</v>
      </c>
      <c r="B5" s="25" t="s">
        <v>339</v>
      </c>
      <c r="C5" s="26"/>
      <c r="D5" s="23" t="str">
        <f t="shared" si="0"/>
        <v>北海道赤平市</v>
      </c>
    </row>
    <row r="6" spans="1:4" x14ac:dyDescent="0.4">
      <c r="A6" s="25" t="s">
        <v>336</v>
      </c>
      <c r="B6" s="25" t="s">
        <v>340</v>
      </c>
      <c r="C6" s="26"/>
      <c r="D6" s="23" t="str">
        <f t="shared" si="0"/>
        <v>北海道三笠市</v>
      </c>
    </row>
    <row r="7" spans="1:4" x14ac:dyDescent="0.4">
      <c r="A7" s="25" t="s">
        <v>336</v>
      </c>
      <c r="B7" s="25" t="s">
        <v>341</v>
      </c>
      <c r="C7" s="26"/>
      <c r="D7" s="23" t="str">
        <f t="shared" si="0"/>
        <v>北海道歌志内市</v>
      </c>
    </row>
    <row r="8" spans="1:4" x14ac:dyDescent="0.4">
      <c r="A8" s="25" t="s">
        <v>336</v>
      </c>
      <c r="B8" s="25" t="s">
        <v>342</v>
      </c>
      <c r="C8" s="26"/>
      <c r="D8" s="23" t="str">
        <f t="shared" si="0"/>
        <v>北海道当別町</v>
      </c>
    </row>
    <row r="9" spans="1:4" x14ac:dyDescent="0.4">
      <c r="A9" s="25" t="s">
        <v>336</v>
      </c>
      <c r="B9" s="25" t="s">
        <v>343</v>
      </c>
      <c r="C9" s="26"/>
      <c r="D9" s="23" t="str">
        <f t="shared" si="0"/>
        <v>北海道新篠津村</v>
      </c>
    </row>
    <row r="10" spans="1:4" x14ac:dyDescent="0.4">
      <c r="A10" s="25" t="s">
        <v>336</v>
      </c>
      <c r="B10" s="25" t="s">
        <v>344</v>
      </c>
      <c r="C10" s="26"/>
      <c r="D10" s="23" t="str">
        <f t="shared" si="0"/>
        <v>北海道福島町</v>
      </c>
    </row>
    <row r="11" spans="1:4" x14ac:dyDescent="0.4">
      <c r="A11" s="25" t="s">
        <v>336</v>
      </c>
      <c r="B11" s="25" t="s">
        <v>345</v>
      </c>
      <c r="C11" s="26"/>
      <c r="D11" s="23" t="str">
        <f t="shared" si="0"/>
        <v>北海道知内町</v>
      </c>
    </row>
    <row r="12" spans="1:4" x14ac:dyDescent="0.4">
      <c r="A12" s="25" t="s">
        <v>336</v>
      </c>
      <c r="B12" s="25" t="s">
        <v>346</v>
      </c>
      <c r="C12" s="26"/>
      <c r="D12" s="23" t="str">
        <f t="shared" si="0"/>
        <v>北海道木古内町</v>
      </c>
    </row>
    <row r="13" spans="1:4" x14ac:dyDescent="0.4">
      <c r="A13" s="25" t="s">
        <v>336</v>
      </c>
      <c r="B13" s="25" t="s">
        <v>347</v>
      </c>
      <c r="C13" s="26"/>
      <c r="D13" s="23" t="str">
        <f t="shared" si="0"/>
        <v>北海道七飯町</v>
      </c>
    </row>
    <row r="14" spans="1:4" x14ac:dyDescent="0.4">
      <c r="A14" s="25" t="s">
        <v>336</v>
      </c>
      <c r="B14" s="25" t="s">
        <v>348</v>
      </c>
      <c r="C14" s="26"/>
      <c r="D14" s="23" t="str">
        <f t="shared" si="0"/>
        <v>北海道鹿部町</v>
      </c>
    </row>
    <row r="15" spans="1:4" x14ac:dyDescent="0.4">
      <c r="A15" s="25" t="s">
        <v>336</v>
      </c>
      <c r="B15" s="25" t="s">
        <v>349</v>
      </c>
      <c r="C15" s="26"/>
      <c r="D15" s="23" t="str">
        <f t="shared" si="0"/>
        <v>北海道長万部町</v>
      </c>
    </row>
    <row r="16" spans="1:4" x14ac:dyDescent="0.4">
      <c r="A16" s="25" t="s">
        <v>336</v>
      </c>
      <c r="B16" s="25" t="s">
        <v>350</v>
      </c>
      <c r="C16" s="26"/>
      <c r="D16" s="23" t="str">
        <f t="shared" si="0"/>
        <v>北海道上ノ国町</v>
      </c>
    </row>
    <row r="17" spans="1:4" x14ac:dyDescent="0.4">
      <c r="A17" s="25" t="s">
        <v>336</v>
      </c>
      <c r="B17" s="25" t="s">
        <v>351</v>
      </c>
      <c r="C17" s="26"/>
      <c r="D17" s="23" t="str">
        <f t="shared" si="0"/>
        <v>北海道厚沢部町</v>
      </c>
    </row>
    <row r="18" spans="1:4" x14ac:dyDescent="0.4">
      <c r="A18" s="25" t="s">
        <v>336</v>
      </c>
      <c r="B18" s="25" t="s">
        <v>352</v>
      </c>
      <c r="C18" s="26"/>
      <c r="D18" s="23" t="str">
        <f t="shared" si="0"/>
        <v>北海道乙部町</v>
      </c>
    </row>
    <row r="19" spans="1:4" x14ac:dyDescent="0.4">
      <c r="A19" s="25" t="s">
        <v>336</v>
      </c>
      <c r="B19" s="25" t="s">
        <v>353</v>
      </c>
      <c r="C19" s="26"/>
      <c r="D19" s="23" t="str">
        <f t="shared" si="0"/>
        <v>北海道奥尻町</v>
      </c>
    </row>
    <row r="20" spans="1:4" x14ac:dyDescent="0.4">
      <c r="A20" s="25" t="s">
        <v>336</v>
      </c>
      <c r="B20" s="25" t="s">
        <v>354</v>
      </c>
      <c r="C20" s="26"/>
      <c r="D20" s="23" t="str">
        <f t="shared" si="0"/>
        <v>北海道今金町</v>
      </c>
    </row>
    <row r="21" spans="1:4" x14ac:dyDescent="0.4">
      <c r="A21" s="25" t="s">
        <v>336</v>
      </c>
      <c r="B21" s="25" t="s">
        <v>355</v>
      </c>
      <c r="C21" s="26"/>
      <c r="D21" s="23" t="str">
        <f t="shared" si="0"/>
        <v>北海道せたな町</v>
      </c>
    </row>
    <row r="22" spans="1:4" x14ac:dyDescent="0.4">
      <c r="A22" s="25" t="s">
        <v>336</v>
      </c>
      <c r="B22" s="25" t="s">
        <v>356</v>
      </c>
      <c r="C22" s="26"/>
      <c r="D22" s="23" t="str">
        <f t="shared" si="0"/>
        <v>北海道島牧村</v>
      </c>
    </row>
    <row r="23" spans="1:4" x14ac:dyDescent="0.4">
      <c r="A23" s="25" t="s">
        <v>336</v>
      </c>
      <c r="B23" s="25" t="s">
        <v>357</v>
      </c>
      <c r="C23" s="26"/>
      <c r="D23" s="23" t="str">
        <f t="shared" si="0"/>
        <v>北海道寿都町</v>
      </c>
    </row>
    <row r="24" spans="1:4" x14ac:dyDescent="0.4">
      <c r="A24" s="25" t="s">
        <v>336</v>
      </c>
      <c r="B24" s="25" t="s">
        <v>358</v>
      </c>
      <c r="C24" s="26"/>
      <c r="D24" s="23" t="str">
        <f t="shared" si="0"/>
        <v>北海道黒松内町</v>
      </c>
    </row>
    <row r="25" spans="1:4" x14ac:dyDescent="0.4">
      <c r="A25" s="25" t="s">
        <v>336</v>
      </c>
      <c r="B25" s="25" t="s">
        <v>359</v>
      </c>
      <c r="C25" s="26"/>
      <c r="D25" s="23" t="str">
        <f t="shared" si="0"/>
        <v>北海道蘭越町</v>
      </c>
    </row>
    <row r="26" spans="1:4" x14ac:dyDescent="0.4">
      <c r="A26" s="25" t="s">
        <v>336</v>
      </c>
      <c r="B26" s="25" t="s">
        <v>360</v>
      </c>
      <c r="C26" s="26"/>
      <c r="D26" s="23" t="str">
        <f t="shared" si="0"/>
        <v>北海道ニセコ町</v>
      </c>
    </row>
    <row r="27" spans="1:4" x14ac:dyDescent="0.4">
      <c r="A27" s="25" t="s">
        <v>336</v>
      </c>
      <c r="B27" s="25" t="s">
        <v>361</v>
      </c>
      <c r="C27" s="26"/>
      <c r="D27" s="23" t="str">
        <f t="shared" si="0"/>
        <v>北海道真狩村</v>
      </c>
    </row>
    <row r="28" spans="1:4" x14ac:dyDescent="0.4">
      <c r="A28" s="25" t="s">
        <v>336</v>
      </c>
      <c r="B28" s="25" t="s">
        <v>362</v>
      </c>
      <c r="C28" s="26"/>
      <c r="D28" s="23" t="str">
        <f t="shared" si="0"/>
        <v>北海道留寿都村</v>
      </c>
    </row>
    <row r="29" spans="1:4" x14ac:dyDescent="0.4">
      <c r="A29" s="25" t="s">
        <v>336</v>
      </c>
      <c r="B29" s="25" t="s">
        <v>363</v>
      </c>
      <c r="C29" s="26"/>
      <c r="D29" s="23" t="str">
        <f t="shared" si="0"/>
        <v>北海道喜茂別町</v>
      </c>
    </row>
    <row r="30" spans="1:4" x14ac:dyDescent="0.4">
      <c r="A30" s="25" t="s">
        <v>336</v>
      </c>
      <c r="B30" s="25" t="s">
        <v>364</v>
      </c>
      <c r="C30" s="26"/>
      <c r="D30" s="23" t="str">
        <f t="shared" si="0"/>
        <v>北海道京極町</v>
      </c>
    </row>
    <row r="31" spans="1:4" x14ac:dyDescent="0.4">
      <c r="A31" s="25" t="s">
        <v>336</v>
      </c>
      <c r="B31" s="25" t="s">
        <v>365</v>
      </c>
      <c r="C31" s="26"/>
      <c r="D31" s="23" t="str">
        <f t="shared" si="0"/>
        <v>北海道岩内町</v>
      </c>
    </row>
    <row r="32" spans="1:4" x14ac:dyDescent="0.4">
      <c r="A32" s="25" t="s">
        <v>336</v>
      </c>
      <c r="B32" s="25" t="s">
        <v>366</v>
      </c>
      <c r="C32" s="26"/>
      <c r="D32" s="23" t="str">
        <f t="shared" si="0"/>
        <v>北海道泊村</v>
      </c>
    </row>
    <row r="33" spans="1:4" x14ac:dyDescent="0.4">
      <c r="A33" s="25" t="s">
        <v>336</v>
      </c>
      <c r="B33" s="25" t="s">
        <v>367</v>
      </c>
      <c r="C33" s="26"/>
      <c r="D33" s="23" t="str">
        <f t="shared" si="0"/>
        <v>北海道神恵内村</v>
      </c>
    </row>
    <row r="34" spans="1:4" x14ac:dyDescent="0.4">
      <c r="A34" s="25" t="s">
        <v>336</v>
      </c>
      <c r="B34" s="25" t="s">
        <v>368</v>
      </c>
      <c r="C34" s="26"/>
      <c r="D34" s="23" t="str">
        <f t="shared" si="0"/>
        <v>北海道積丹町</v>
      </c>
    </row>
    <row r="35" spans="1:4" x14ac:dyDescent="0.4">
      <c r="A35" s="25" t="s">
        <v>336</v>
      </c>
      <c r="B35" s="25" t="s">
        <v>369</v>
      </c>
      <c r="C35" s="26"/>
      <c r="D35" s="23" t="str">
        <f t="shared" si="0"/>
        <v>北海道古平町</v>
      </c>
    </row>
    <row r="36" spans="1:4" x14ac:dyDescent="0.4">
      <c r="A36" s="25" t="s">
        <v>336</v>
      </c>
      <c r="B36" s="25" t="s">
        <v>370</v>
      </c>
      <c r="C36" s="26"/>
      <c r="D36" s="23" t="str">
        <f t="shared" si="0"/>
        <v>北海道仁木町</v>
      </c>
    </row>
    <row r="37" spans="1:4" x14ac:dyDescent="0.4">
      <c r="A37" s="25" t="s">
        <v>336</v>
      </c>
      <c r="B37" s="25" t="s">
        <v>371</v>
      </c>
      <c r="C37" s="26"/>
      <c r="D37" s="23" t="str">
        <f t="shared" si="0"/>
        <v>北海道赤井川村</v>
      </c>
    </row>
    <row r="38" spans="1:4" x14ac:dyDescent="0.4">
      <c r="A38" s="25" t="s">
        <v>336</v>
      </c>
      <c r="B38" s="25" t="s">
        <v>372</v>
      </c>
      <c r="C38" s="26"/>
      <c r="D38" s="23" t="str">
        <f t="shared" si="0"/>
        <v>北海道南幌町</v>
      </c>
    </row>
    <row r="39" spans="1:4" x14ac:dyDescent="0.4">
      <c r="A39" s="25" t="s">
        <v>336</v>
      </c>
      <c r="B39" s="25" t="s">
        <v>373</v>
      </c>
      <c r="C39" s="26"/>
      <c r="D39" s="23" t="str">
        <f t="shared" si="0"/>
        <v>北海道奈井江町</v>
      </c>
    </row>
    <row r="40" spans="1:4" x14ac:dyDescent="0.4">
      <c r="A40" s="25" t="s">
        <v>336</v>
      </c>
      <c r="B40" s="25" t="s">
        <v>374</v>
      </c>
      <c r="C40" s="26"/>
      <c r="D40" s="23" t="str">
        <f t="shared" si="0"/>
        <v>北海道上砂川町</v>
      </c>
    </row>
    <row r="41" spans="1:4" x14ac:dyDescent="0.4">
      <c r="A41" s="25" t="s">
        <v>336</v>
      </c>
      <c r="B41" s="25" t="s">
        <v>375</v>
      </c>
      <c r="C41" s="26"/>
      <c r="D41" s="23" t="str">
        <f t="shared" si="0"/>
        <v>北海道由仁町</v>
      </c>
    </row>
    <row r="42" spans="1:4" x14ac:dyDescent="0.4">
      <c r="A42" s="25" t="s">
        <v>336</v>
      </c>
      <c r="B42" s="25" t="s">
        <v>376</v>
      </c>
      <c r="C42" s="26"/>
      <c r="D42" s="23" t="str">
        <f t="shared" si="0"/>
        <v>北海道長沼町</v>
      </c>
    </row>
    <row r="43" spans="1:4" x14ac:dyDescent="0.4">
      <c r="A43" s="25" t="s">
        <v>336</v>
      </c>
      <c r="B43" s="25" t="s">
        <v>377</v>
      </c>
      <c r="C43" s="26"/>
      <c r="D43" s="23" t="str">
        <f t="shared" si="0"/>
        <v>北海道月形町</v>
      </c>
    </row>
    <row r="44" spans="1:4" x14ac:dyDescent="0.4">
      <c r="A44" s="25" t="s">
        <v>336</v>
      </c>
      <c r="B44" s="25" t="s">
        <v>378</v>
      </c>
      <c r="C44" s="26"/>
      <c r="D44" s="23" t="str">
        <f t="shared" si="0"/>
        <v>北海道浦臼町</v>
      </c>
    </row>
    <row r="45" spans="1:4" x14ac:dyDescent="0.4">
      <c r="A45" s="25" t="s">
        <v>336</v>
      </c>
      <c r="B45" s="25" t="s">
        <v>379</v>
      </c>
      <c r="C45" s="26"/>
      <c r="D45" s="23" t="str">
        <f t="shared" si="0"/>
        <v>北海道新十津川町</v>
      </c>
    </row>
    <row r="46" spans="1:4" x14ac:dyDescent="0.4">
      <c r="A46" s="25" t="s">
        <v>336</v>
      </c>
      <c r="B46" s="25" t="s">
        <v>380</v>
      </c>
      <c r="C46" s="26"/>
      <c r="D46" s="23" t="str">
        <f t="shared" si="0"/>
        <v>北海道妹背牛町</v>
      </c>
    </row>
    <row r="47" spans="1:4" x14ac:dyDescent="0.4">
      <c r="A47" s="25" t="s">
        <v>336</v>
      </c>
      <c r="B47" s="25" t="s">
        <v>381</v>
      </c>
      <c r="C47" s="26"/>
      <c r="D47" s="23" t="str">
        <f t="shared" si="0"/>
        <v>北海道秩父別町</v>
      </c>
    </row>
    <row r="48" spans="1:4" x14ac:dyDescent="0.4">
      <c r="A48" s="25" t="s">
        <v>336</v>
      </c>
      <c r="B48" s="25" t="s">
        <v>382</v>
      </c>
      <c r="C48" s="26"/>
      <c r="D48" s="23" t="str">
        <f t="shared" si="0"/>
        <v>北海道雨竜町</v>
      </c>
    </row>
    <row r="49" spans="1:4" x14ac:dyDescent="0.4">
      <c r="A49" s="25" t="s">
        <v>336</v>
      </c>
      <c r="B49" s="25" t="s">
        <v>383</v>
      </c>
      <c r="C49" s="26"/>
      <c r="D49" s="23" t="str">
        <f t="shared" si="0"/>
        <v>北海道北竜町</v>
      </c>
    </row>
    <row r="50" spans="1:4" x14ac:dyDescent="0.4">
      <c r="A50" s="25" t="s">
        <v>336</v>
      </c>
      <c r="B50" s="25" t="s">
        <v>384</v>
      </c>
      <c r="C50" s="26"/>
      <c r="D50" s="23" t="str">
        <f t="shared" si="0"/>
        <v>北海道沼田町</v>
      </c>
    </row>
    <row r="51" spans="1:4" x14ac:dyDescent="0.4">
      <c r="A51" s="25" t="s">
        <v>336</v>
      </c>
      <c r="B51" s="25" t="s">
        <v>385</v>
      </c>
      <c r="C51" s="26"/>
      <c r="D51" s="23" t="str">
        <f t="shared" si="0"/>
        <v>北海道鷹栖町</v>
      </c>
    </row>
    <row r="52" spans="1:4" x14ac:dyDescent="0.4">
      <c r="A52" s="25" t="s">
        <v>336</v>
      </c>
      <c r="B52" s="25" t="s">
        <v>386</v>
      </c>
      <c r="C52" s="26"/>
      <c r="D52" s="23" t="str">
        <f t="shared" si="0"/>
        <v>北海道東神楽町</v>
      </c>
    </row>
    <row r="53" spans="1:4" x14ac:dyDescent="0.4">
      <c r="A53" s="25" t="s">
        <v>336</v>
      </c>
      <c r="B53" s="25" t="s">
        <v>387</v>
      </c>
      <c r="C53" s="26"/>
      <c r="D53" s="23" t="str">
        <f t="shared" si="0"/>
        <v>北海道当麻町</v>
      </c>
    </row>
    <row r="54" spans="1:4" x14ac:dyDescent="0.4">
      <c r="A54" s="25" t="s">
        <v>336</v>
      </c>
      <c r="B54" s="25" t="s">
        <v>388</v>
      </c>
      <c r="C54" s="26"/>
      <c r="D54" s="23" t="str">
        <f t="shared" si="0"/>
        <v>北海道比布町</v>
      </c>
    </row>
    <row r="55" spans="1:4" x14ac:dyDescent="0.4">
      <c r="A55" s="25" t="s">
        <v>336</v>
      </c>
      <c r="B55" s="25" t="s">
        <v>389</v>
      </c>
      <c r="C55" s="26"/>
      <c r="D55" s="23" t="str">
        <f t="shared" si="0"/>
        <v>北海道愛別町</v>
      </c>
    </row>
    <row r="56" spans="1:4" x14ac:dyDescent="0.4">
      <c r="A56" s="25" t="s">
        <v>336</v>
      </c>
      <c r="B56" s="25" t="s">
        <v>390</v>
      </c>
      <c r="C56" s="26"/>
      <c r="D56" s="23" t="str">
        <f t="shared" si="0"/>
        <v>北海道上川町</v>
      </c>
    </row>
    <row r="57" spans="1:4" x14ac:dyDescent="0.4">
      <c r="A57" s="25" t="s">
        <v>336</v>
      </c>
      <c r="B57" s="25" t="s">
        <v>391</v>
      </c>
      <c r="C57" s="26"/>
      <c r="D57" s="23" t="str">
        <f t="shared" si="0"/>
        <v>北海道東川町</v>
      </c>
    </row>
    <row r="58" spans="1:4" x14ac:dyDescent="0.4">
      <c r="A58" s="25" t="s">
        <v>336</v>
      </c>
      <c r="B58" s="25" t="s">
        <v>392</v>
      </c>
      <c r="C58" s="26"/>
      <c r="D58" s="23" t="str">
        <f t="shared" si="0"/>
        <v>北海道美瑛町</v>
      </c>
    </row>
    <row r="59" spans="1:4" x14ac:dyDescent="0.4">
      <c r="A59" s="25" t="s">
        <v>336</v>
      </c>
      <c r="B59" s="25" t="s">
        <v>393</v>
      </c>
      <c r="C59" s="26"/>
      <c r="D59" s="23" t="str">
        <f t="shared" si="0"/>
        <v>北海道上富良野町</v>
      </c>
    </row>
    <row r="60" spans="1:4" x14ac:dyDescent="0.4">
      <c r="A60" s="25" t="s">
        <v>336</v>
      </c>
      <c r="B60" s="25" t="s">
        <v>394</v>
      </c>
      <c r="C60" s="26"/>
      <c r="D60" s="23" t="str">
        <f t="shared" si="0"/>
        <v>北海道中富良野町</v>
      </c>
    </row>
    <row r="61" spans="1:4" x14ac:dyDescent="0.4">
      <c r="A61" s="25" t="s">
        <v>336</v>
      </c>
      <c r="B61" s="25" t="s">
        <v>395</v>
      </c>
      <c r="C61" s="26"/>
      <c r="D61" s="23" t="str">
        <f t="shared" si="0"/>
        <v>北海道南富良野町</v>
      </c>
    </row>
    <row r="62" spans="1:4" x14ac:dyDescent="0.4">
      <c r="A62" s="25" t="s">
        <v>336</v>
      </c>
      <c r="B62" s="25" t="s">
        <v>396</v>
      </c>
      <c r="C62" s="26"/>
      <c r="D62" s="23" t="str">
        <f t="shared" si="0"/>
        <v>北海道占冠村</v>
      </c>
    </row>
    <row r="63" spans="1:4" x14ac:dyDescent="0.4">
      <c r="A63" s="25" t="s">
        <v>336</v>
      </c>
      <c r="B63" s="25" t="s">
        <v>397</v>
      </c>
      <c r="C63" s="26"/>
      <c r="D63" s="23" t="str">
        <f t="shared" si="0"/>
        <v>北海道和寒町</v>
      </c>
    </row>
    <row r="64" spans="1:4" x14ac:dyDescent="0.4">
      <c r="A64" s="25" t="s">
        <v>336</v>
      </c>
      <c r="B64" s="25" t="s">
        <v>398</v>
      </c>
      <c r="C64" s="26"/>
      <c r="D64" s="23" t="str">
        <f t="shared" si="0"/>
        <v>北海道剣淵町</v>
      </c>
    </row>
    <row r="65" spans="1:4" x14ac:dyDescent="0.4">
      <c r="A65" s="25" t="s">
        <v>336</v>
      </c>
      <c r="B65" s="25" t="s">
        <v>399</v>
      </c>
      <c r="C65" s="26"/>
      <c r="D65" s="23" t="str">
        <f t="shared" si="0"/>
        <v>北海道下川町</v>
      </c>
    </row>
    <row r="66" spans="1:4" x14ac:dyDescent="0.4">
      <c r="A66" s="25" t="s">
        <v>336</v>
      </c>
      <c r="B66" s="25" t="s">
        <v>400</v>
      </c>
      <c r="C66" s="26"/>
      <c r="D66" s="23" t="str">
        <f t="shared" si="0"/>
        <v>北海道美深町</v>
      </c>
    </row>
    <row r="67" spans="1:4" x14ac:dyDescent="0.4">
      <c r="A67" s="25" t="s">
        <v>336</v>
      </c>
      <c r="B67" s="25" t="s">
        <v>401</v>
      </c>
      <c r="C67" s="26"/>
      <c r="D67" s="23" t="str">
        <f t="shared" ref="D67:D130" si="1">A67&amp;B67</f>
        <v>北海道音威子府村</v>
      </c>
    </row>
    <row r="68" spans="1:4" x14ac:dyDescent="0.4">
      <c r="A68" s="25" t="s">
        <v>336</v>
      </c>
      <c r="B68" s="25" t="s">
        <v>402</v>
      </c>
      <c r="C68" s="26"/>
      <c r="D68" s="23" t="str">
        <f t="shared" si="1"/>
        <v>北海道中川町</v>
      </c>
    </row>
    <row r="69" spans="1:4" x14ac:dyDescent="0.4">
      <c r="A69" s="25" t="s">
        <v>336</v>
      </c>
      <c r="B69" s="25" t="s">
        <v>403</v>
      </c>
      <c r="C69" s="26"/>
      <c r="D69" s="23" t="str">
        <f t="shared" si="1"/>
        <v>北海道幌加内町</v>
      </c>
    </row>
    <row r="70" spans="1:4" x14ac:dyDescent="0.4">
      <c r="A70" s="25" t="s">
        <v>336</v>
      </c>
      <c r="B70" s="25" t="s">
        <v>404</v>
      </c>
      <c r="C70" s="26"/>
      <c r="D70" s="23" t="str">
        <f t="shared" si="1"/>
        <v>北海道増毛町</v>
      </c>
    </row>
    <row r="71" spans="1:4" x14ac:dyDescent="0.4">
      <c r="A71" s="25" t="s">
        <v>336</v>
      </c>
      <c r="B71" s="25" t="s">
        <v>405</v>
      </c>
      <c r="C71" s="26"/>
      <c r="D71" s="23" t="str">
        <f t="shared" si="1"/>
        <v>北海道小平町</v>
      </c>
    </row>
    <row r="72" spans="1:4" x14ac:dyDescent="0.4">
      <c r="A72" s="25" t="s">
        <v>336</v>
      </c>
      <c r="B72" s="25" t="s">
        <v>406</v>
      </c>
      <c r="C72" s="26"/>
      <c r="D72" s="23" t="str">
        <f t="shared" si="1"/>
        <v>北海道苫前町</v>
      </c>
    </row>
    <row r="73" spans="1:4" x14ac:dyDescent="0.4">
      <c r="A73" s="25" t="s">
        <v>336</v>
      </c>
      <c r="B73" s="25" t="s">
        <v>407</v>
      </c>
      <c r="C73" s="26"/>
      <c r="D73" s="23" t="str">
        <f t="shared" si="1"/>
        <v>北海道羽幌町</v>
      </c>
    </row>
    <row r="74" spans="1:4" x14ac:dyDescent="0.4">
      <c r="A74" s="25" t="s">
        <v>336</v>
      </c>
      <c r="B74" s="25" t="s">
        <v>408</v>
      </c>
      <c r="C74" s="26"/>
      <c r="D74" s="23" t="str">
        <f t="shared" si="1"/>
        <v>北海道初山別村</v>
      </c>
    </row>
    <row r="75" spans="1:4" x14ac:dyDescent="0.4">
      <c r="A75" s="25" t="s">
        <v>336</v>
      </c>
      <c r="B75" s="25" t="s">
        <v>409</v>
      </c>
      <c r="C75" s="26"/>
      <c r="D75" s="23" t="str">
        <f t="shared" si="1"/>
        <v>北海道遠別町</v>
      </c>
    </row>
    <row r="76" spans="1:4" x14ac:dyDescent="0.4">
      <c r="A76" s="25" t="s">
        <v>336</v>
      </c>
      <c r="B76" s="25" t="s">
        <v>410</v>
      </c>
      <c r="C76" s="26"/>
      <c r="D76" s="23" t="str">
        <f t="shared" si="1"/>
        <v>北海道天塩町</v>
      </c>
    </row>
    <row r="77" spans="1:4" x14ac:dyDescent="0.4">
      <c r="A77" s="25" t="s">
        <v>336</v>
      </c>
      <c r="B77" s="25" t="s">
        <v>411</v>
      </c>
      <c r="C77" s="26"/>
      <c r="D77" s="23" t="str">
        <f t="shared" si="1"/>
        <v>北海道猿払村</v>
      </c>
    </row>
    <row r="78" spans="1:4" x14ac:dyDescent="0.4">
      <c r="A78" s="25" t="s">
        <v>336</v>
      </c>
      <c r="B78" s="25" t="s">
        <v>412</v>
      </c>
      <c r="C78" s="26"/>
      <c r="D78" s="23" t="str">
        <f t="shared" si="1"/>
        <v>北海道浜頓別町</v>
      </c>
    </row>
    <row r="79" spans="1:4" x14ac:dyDescent="0.4">
      <c r="A79" s="25" t="s">
        <v>336</v>
      </c>
      <c r="B79" s="25" t="s">
        <v>413</v>
      </c>
      <c r="C79" s="26"/>
      <c r="D79" s="23" t="str">
        <f t="shared" si="1"/>
        <v>北海道中頓別町</v>
      </c>
    </row>
    <row r="80" spans="1:4" x14ac:dyDescent="0.4">
      <c r="A80" s="25" t="s">
        <v>336</v>
      </c>
      <c r="B80" s="25" t="s">
        <v>414</v>
      </c>
      <c r="C80" s="26"/>
      <c r="D80" s="23" t="str">
        <f t="shared" si="1"/>
        <v>北海道枝幸町</v>
      </c>
    </row>
    <row r="81" spans="1:4" x14ac:dyDescent="0.4">
      <c r="A81" s="25" t="s">
        <v>336</v>
      </c>
      <c r="B81" s="25" t="s">
        <v>415</v>
      </c>
      <c r="C81" s="26"/>
      <c r="D81" s="23" t="str">
        <f t="shared" si="1"/>
        <v>北海道豊富町</v>
      </c>
    </row>
    <row r="82" spans="1:4" x14ac:dyDescent="0.4">
      <c r="A82" s="25" t="s">
        <v>336</v>
      </c>
      <c r="B82" s="25" t="s">
        <v>416</v>
      </c>
      <c r="C82" s="26"/>
      <c r="D82" s="23" t="str">
        <f t="shared" si="1"/>
        <v>北海道礼文町</v>
      </c>
    </row>
    <row r="83" spans="1:4" x14ac:dyDescent="0.4">
      <c r="A83" s="25" t="s">
        <v>336</v>
      </c>
      <c r="B83" s="25" t="s">
        <v>417</v>
      </c>
      <c r="C83" s="26"/>
      <c r="D83" s="23" t="str">
        <f t="shared" si="1"/>
        <v>北海道利尻町</v>
      </c>
    </row>
    <row r="84" spans="1:4" x14ac:dyDescent="0.4">
      <c r="A84" s="25" t="s">
        <v>336</v>
      </c>
      <c r="B84" s="25" t="s">
        <v>418</v>
      </c>
      <c r="C84" s="26"/>
      <c r="D84" s="23" t="str">
        <f t="shared" si="1"/>
        <v>北海道利尻富士町</v>
      </c>
    </row>
    <row r="85" spans="1:4" x14ac:dyDescent="0.4">
      <c r="A85" s="25" t="s">
        <v>336</v>
      </c>
      <c r="B85" s="25" t="s">
        <v>419</v>
      </c>
      <c r="C85" s="26"/>
      <c r="D85" s="23" t="str">
        <f t="shared" si="1"/>
        <v>北海道幌延町</v>
      </c>
    </row>
    <row r="86" spans="1:4" x14ac:dyDescent="0.4">
      <c r="A86" s="25" t="s">
        <v>336</v>
      </c>
      <c r="B86" s="25" t="s">
        <v>420</v>
      </c>
      <c r="C86" s="26"/>
      <c r="D86" s="23" t="str">
        <f t="shared" si="1"/>
        <v>北海道津別町</v>
      </c>
    </row>
    <row r="87" spans="1:4" x14ac:dyDescent="0.4">
      <c r="A87" s="25" t="s">
        <v>336</v>
      </c>
      <c r="B87" s="25" t="s">
        <v>421</v>
      </c>
      <c r="C87" s="26"/>
      <c r="D87" s="23" t="str">
        <f t="shared" si="1"/>
        <v>北海道清里町</v>
      </c>
    </row>
    <row r="88" spans="1:4" x14ac:dyDescent="0.4">
      <c r="A88" s="25" t="s">
        <v>336</v>
      </c>
      <c r="B88" s="25" t="s">
        <v>422</v>
      </c>
      <c r="C88" s="26"/>
      <c r="D88" s="23" t="str">
        <f t="shared" si="1"/>
        <v>北海道小清水町</v>
      </c>
    </row>
    <row r="89" spans="1:4" x14ac:dyDescent="0.4">
      <c r="A89" s="25" t="s">
        <v>336</v>
      </c>
      <c r="B89" s="25" t="s">
        <v>423</v>
      </c>
      <c r="C89" s="26"/>
      <c r="D89" s="23" t="str">
        <f t="shared" si="1"/>
        <v>北海道訓子府町</v>
      </c>
    </row>
    <row r="90" spans="1:4" x14ac:dyDescent="0.4">
      <c r="A90" s="25" t="s">
        <v>336</v>
      </c>
      <c r="B90" s="25" t="s">
        <v>424</v>
      </c>
      <c r="C90" s="26"/>
      <c r="D90" s="23" t="str">
        <f t="shared" si="1"/>
        <v>北海道置戸町</v>
      </c>
    </row>
    <row r="91" spans="1:4" x14ac:dyDescent="0.4">
      <c r="A91" s="25" t="s">
        <v>336</v>
      </c>
      <c r="B91" s="25" t="s">
        <v>425</v>
      </c>
      <c r="C91" s="26"/>
      <c r="D91" s="23" t="str">
        <f t="shared" si="1"/>
        <v>北海道佐呂間町</v>
      </c>
    </row>
    <row r="92" spans="1:4" x14ac:dyDescent="0.4">
      <c r="A92" s="25" t="s">
        <v>336</v>
      </c>
      <c r="B92" s="25" t="s">
        <v>426</v>
      </c>
      <c r="C92" s="26"/>
      <c r="D92" s="23" t="str">
        <f t="shared" si="1"/>
        <v>北海道湧別町</v>
      </c>
    </row>
    <row r="93" spans="1:4" x14ac:dyDescent="0.4">
      <c r="A93" s="25" t="s">
        <v>336</v>
      </c>
      <c r="B93" s="25" t="s">
        <v>427</v>
      </c>
      <c r="C93" s="26"/>
      <c r="D93" s="23" t="str">
        <f t="shared" si="1"/>
        <v>北海道滝上町</v>
      </c>
    </row>
    <row r="94" spans="1:4" x14ac:dyDescent="0.4">
      <c r="A94" s="25" t="s">
        <v>336</v>
      </c>
      <c r="B94" s="25" t="s">
        <v>428</v>
      </c>
      <c r="C94" s="26"/>
      <c r="D94" s="23" t="str">
        <f t="shared" si="1"/>
        <v>北海道興部町</v>
      </c>
    </row>
    <row r="95" spans="1:4" x14ac:dyDescent="0.4">
      <c r="A95" s="25" t="s">
        <v>336</v>
      </c>
      <c r="B95" s="25" t="s">
        <v>429</v>
      </c>
      <c r="C95" s="26"/>
      <c r="D95" s="23" t="str">
        <f t="shared" si="1"/>
        <v>北海道西興部村</v>
      </c>
    </row>
    <row r="96" spans="1:4" x14ac:dyDescent="0.4">
      <c r="A96" s="25" t="s">
        <v>336</v>
      </c>
      <c r="B96" s="25" t="s">
        <v>430</v>
      </c>
      <c r="C96" s="26"/>
      <c r="D96" s="23" t="str">
        <f t="shared" si="1"/>
        <v>北海道雄武町</v>
      </c>
    </row>
    <row r="97" spans="1:4" x14ac:dyDescent="0.4">
      <c r="A97" s="25" t="s">
        <v>336</v>
      </c>
      <c r="B97" s="25" t="s">
        <v>431</v>
      </c>
      <c r="C97" s="26"/>
      <c r="D97" s="23" t="str">
        <f t="shared" si="1"/>
        <v>北海道大空町</v>
      </c>
    </row>
    <row r="98" spans="1:4" x14ac:dyDescent="0.4">
      <c r="A98" s="25" t="s">
        <v>336</v>
      </c>
      <c r="B98" s="25" t="s">
        <v>432</v>
      </c>
      <c r="C98" s="26"/>
      <c r="D98" s="23" t="str">
        <f t="shared" si="1"/>
        <v>北海道豊浦町</v>
      </c>
    </row>
    <row r="99" spans="1:4" x14ac:dyDescent="0.4">
      <c r="A99" s="25" t="s">
        <v>336</v>
      </c>
      <c r="B99" s="25" t="s">
        <v>433</v>
      </c>
      <c r="C99" s="26"/>
      <c r="D99" s="23" t="str">
        <f t="shared" si="1"/>
        <v>北海道壮瞥町</v>
      </c>
    </row>
    <row r="100" spans="1:4" x14ac:dyDescent="0.4">
      <c r="A100" s="25" t="s">
        <v>336</v>
      </c>
      <c r="B100" s="25" t="s">
        <v>434</v>
      </c>
      <c r="C100" s="26"/>
      <c r="D100" s="23" t="str">
        <f t="shared" si="1"/>
        <v>北海道白老町</v>
      </c>
    </row>
    <row r="101" spans="1:4" x14ac:dyDescent="0.4">
      <c r="A101" s="25" t="s">
        <v>336</v>
      </c>
      <c r="B101" s="25" t="s">
        <v>435</v>
      </c>
      <c r="C101" s="26"/>
      <c r="D101" s="23" t="str">
        <f t="shared" si="1"/>
        <v>北海道厚真町</v>
      </c>
    </row>
    <row r="102" spans="1:4" x14ac:dyDescent="0.4">
      <c r="A102" s="25" t="s">
        <v>336</v>
      </c>
      <c r="B102" s="25" t="s">
        <v>436</v>
      </c>
      <c r="C102" s="26"/>
      <c r="D102" s="23" t="str">
        <f t="shared" si="1"/>
        <v>北海道洞爺湖町</v>
      </c>
    </row>
    <row r="103" spans="1:4" x14ac:dyDescent="0.4">
      <c r="A103" s="25" t="s">
        <v>336</v>
      </c>
      <c r="B103" s="25" t="s">
        <v>437</v>
      </c>
      <c r="C103" s="26"/>
      <c r="D103" s="23" t="str">
        <f t="shared" si="1"/>
        <v>北海道安平町</v>
      </c>
    </row>
    <row r="104" spans="1:4" x14ac:dyDescent="0.4">
      <c r="A104" s="25" t="s">
        <v>336</v>
      </c>
      <c r="B104" s="25" t="s">
        <v>438</v>
      </c>
      <c r="C104" s="26"/>
      <c r="D104" s="23" t="str">
        <f t="shared" si="1"/>
        <v>北海道むかわ町</v>
      </c>
    </row>
    <row r="105" spans="1:4" x14ac:dyDescent="0.4">
      <c r="A105" s="25" t="s">
        <v>336</v>
      </c>
      <c r="B105" s="25" t="s">
        <v>439</v>
      </c>
      <c r="C105" s="26"/>
      <c r="D105" s="23" t="str">
        <f t="shared" si="1"/>
        <v>北海道平取町</v>
      </c>
    </row>
    <row r="106" spans="1:4" x14ac:dyDescent="0.4">
      <c r="A106" s="25" t="s">
        <v>336</v>
      </c>
      <c r="B106" s="25" t="s">
        <v>440</v>
      </c>
      <c r="C106" s="26"/>
      <c r="D106" s="23" t="str">
        <f t="shared" si="1"/>
        <v>北海道新冠町</v>
      </c>
    </row>
    <row r="107" spans="1:4" x14ac:dyDescent="0.4">
      <c r="A107" s="25" t="s">
        <v>336</v>
      </c>
      <c r="B107" s="25" t="s">
        <v>441</v>
      </c>
      <c r="C107" s="26"/>
      <c r="D107" s="23" t="str">
        <f t="shared" si="1"/>
        <v>北海道様似町</v>
      </c>
    </row>
    <row r="108" spans="1:4" x14ac:dyDescent="0.4">
      <c r="A108" s="25" t="s">
        <v>336</v>
      </c>
      <c r="B108" s="25" t="s">
        <v>442</v>
      </c>
      <c r="C108" s="26"/>
      <c r="D108" s="23" t="str">
        <f t="shared" si="1"/>
        <v>北海道えりも町</v>
      </c>
    </row>
    <row r="109" spans="1:4" x14ac:dyDescent="0.4">
      <c r="A109" s="25" t="s">
        <v>336</v>
      </c>
      <c r="B109" s="25" t="s">
        <v>443</v>
      </c>
      <c r="C109" s="26"/>
      <c r="D109" s="23" t="str">
        <f t="shared" si="1"/>
        <v>北海道士幌町</v>
      </c>
    </row>
    <row r="110" spans="1:4" x14ac:dyDescent="0.4">
      <c r="A110" s="25" t="s">
        <v>336</v>
      </c>
      <c r="B110" s="25" t="s">
        <v>444</v>
      </c>
      <c r="C110" s="26"/>
      <c r="D110" s="23" t="str">
        <f t="shared" si="1"/>
        <v>北海道上士幌町</v>
      </c>
    </row>
    <row r="111" spans="1:4" x14ac:dyDescent="0.4">
      <c r="A111" s="25" t="s">
        <v>336</v>
      </c>
      <c r="B111" s="25" t="s">
        <v>445</v>
      </c>
      <c r="C111" s="26"/>
      <c r="D111" s="23" t="str">
        <f t="shared" si="1"/>
        <v>北海道鹿追町</v>
      </c>
    </row>
    <row r="112" spans="1:4" x14ac:dyDescent="0.4">
      <c r="A112" s="25" t="s">
        <v>336</v>
      </c>
      <c r="B112" s="25" t="s">
        <v>446</v>
      </c>
      <c r="C112" s="26"/>
      <c r="D112" s="23" t="str">
        <f t="shared" si="1"/>
        <v>北海道新得町</v>
      </c>
    </row>
    <row r="113" spans="1:4" x14ac:dyDescent="0.4">
      <c r="A113" s="25" t="s">
        <v>336</v>
      </c>
      <c r="B113" s="25" t="s">
        <v>447</v>
      </c>
      <c r="C113" s="26"/>
      <c r="D113" s="23" t="str">
        <f t="shared" si="1"/>
        <v>北海道清水町</v>
      </c>
    </row>
    <row r="114" spans="1:4" x14ac:dyDescent="0.4">
      <c r="A114" s="25" t="s">
        <v>336</v>
      </c>
      <c r="B114" s="25" t="s">
        <v>448</v>
      </c>
      <c r="C114" s="26"/>
      <c r="D114" s="23" t="str">
        <f t="shared" si="1"/>
        <v>北海道中札内村</v>
      </c>
    </row>
    <row r="115" spans="1:4" x14ac:dyDescent="0.4">
      <c r="A115" s="25" t="s">
        <v>336</v>
      </c>
      <c r="B115" s="25" t="s">
        <v>449</v>
      </c>
      <c r="C115" s="26"/>
      <c r="D115" s="23" t="str">
        <f t="shared" si="1"/>
        <v>北海道更別村</v>
      </c>
    </row>
    <row r="116" spans="1:4" x14ac:dyDescent="0.4">
      <c r="A116" s="25" t="s">
        <v>336</v>
      </c>
      <c r="B116" s="25" t="s">
        <v>450</v>
      </c>
      <c r="C116" s="26"/>
      <c r="D116" s="23" t="str">
        <f t="shared" si="1"/>
        <v>北海道大樹町</v>
      </c>
    </row>
    <row r="117" spans="1:4" x14ac:dyDescent="0.4">
      <c r="A117" s="25" t="s">
        <v>336</v>
      </c>
      <c r="B117" s="25" t="s">
        <v>451</v>
      </c>
      <c r="C117" s="26"/>
      <c r="D117" s="23" t="str">
        <f t="shared" si="1"/>
        <v>北海道広尾町</v>
      </c>
    </row>
    <row r="118" spans="1:4" x14ac:dyDescent="0.4">
      <c r="A118" s="25" t="s">
        <v>336</v>
      </c>
      <c r="B118" s="25" t="s">
        <v>452</v>
      </c>
      <c r="C118" s="26"/>
      <c r="D118" s="23" t="str">
        <f t="shared" si="1"/>
        <v>北海道豊頃町</v>
      </c>
    </row>
    <row r="119" spans="1:4" x14ac:dyDescent="0.4">
      <c r="A119" s="25" t="s">
        <v>336</v>
      </c>
      <c r="B119" s="25" t="s">
        <v>453</v>
      </c>
      <c r="C119" s="26"/>
      <c r="D119" s="23" t="str">
        <f t="shared" si="1"/>
        <v>北海道本別町</v>
      </c>
    </row>
    <row r="120" spans="1:4" x14ac:dyDescent="0.4">
      <c r="A120" s="25" t="s">
        <v>336</v>
      </c>
      <c r="B120" s="25" t="s">
        <v>454</v>
      </c>
      <c r="C120" s="26"/>
      <c r="D120" s="23" t="str">
        <f t="shared" si="1"/>
        <v>北海道陸別町</v>
      </c>
    </row>
    <row r="121" spans="1:4" x14ac:dyDescent="0.4">
      <c r="A121" s="25" t="s">
        <v>336</v>
      </c>
      <c r="B121" s="25" t="s">
        <v>455</v>
      </c>
      <c r="C121" s="26"/>
      <c r="D121" s="23" t="str">
        <f t="shared" si="1"/>
        <v>北海道浦幌町</v>
      </c>
    </row>
    <row r="122" spans="1:4" x14ac:dyDescent="0.4">
      <c r="A122" s="25" t="s">
        <v>336</v>
      </c>
      <c r="B122" s="25" t="s">
        <v>456</v>
      </c>
      <c r="C122" s="26"/>
      <c r="D122" s="23" t="str">
        <f t="shared" si="1"/>
        <v>北海道浜中町</v>
      </c>
    </row>
    <row r="123" spans="1:4" x14ac:dyDescent="0.4">
      <c r="A123" s="25" t="s">
        <v>336</v>
      </c>
      <c r="B123" s="25" t="s">
        <v>457</v>
      </c>
      <c r="C123" s="26"/>
      <c r="D123" s="23" t="str">
        <f t="shared" si="1"/>
        <v>北海道標茶町</v>
      </c>
    </row>
    <row r="124" spans="1:4" x14ac:dyDescent="0.4">
      <c r="A124" s="25" t="s">
        <v>336</v>
      </c>
      <c r="B124" s="25" t="s">
        <v>458</v>
      </c>
      <c r="C124" s="26"/>
      <c r="D124" s="23" t="str">
        <f t="shared" si="1"/>
        <v>北海道弟子屈町</v>
      </c>
    </row>
    <row r="125" spans="1:4" x14ac:dyDescent="0.4">
      <c r="A125" s="25" t="s">
        <v>336</v>
      </c>
      <c r="B125" s="25" t="s">
        <v>459</v>
      </c>
      <c r="C125" s="26"/>
      <c r="D125" s="23" t="str">
        <f t="shared" si="1"/>
        <v>北海道鶴居村</v>
      </c>
    </row>
    <row r="126" spans="1:4" x14ac:dyDescent="0.4">
      <c r="A126" s="25" t="s">
        <v>336</v>
      </c>
      <c r="B126" s="25" t="s">
        <v>460</v>
      </c>
      <c r="C126" s="26"/>
      <c r="D126" s="23" t="str">
        <f t="shared" si="1"/>
        <v>北海道白糠町</v>
      </c>
    </row>
    <row r="127" spans="1:4" x14ac:dyDescent="0.4">
      <c r="A127" s="25" t="s">
        <v>336</v>
      </c>
      <c r="B127" s="25" t="s">
        <v>461</v>
      </c>
      <c r="C127" s="26"/>
      <c r="D127" s="23" t="str">
        <f t="shared" si="1"/>
        <v>北海道別海町</v>
      </c>
    </row>
    <row r="128" spans="1:4" x14ac:dyDescent="0.4">
      <c r="A128" s="25" t="s">
        <v>336</v>
      </c>
      <c r="B128" s="25" t="s">
        <v>462</v>
      </c>
      <c r="C128" s="26"/>
      <c r="D128" s="23" t="str">
        <f t="shared" si="1"/>
        <v>北海道標津町</v>
      </c>
    </row>
    <row r="129" spans="1:4" x14ac:dyDescent="0.4">
      <c r="A129" s="25" t="s">
        <v>336</v>
      </c>
      <c r="B129" s="25" t="s">
        <v>463</v>
      </c>
      <c r="C129" s="26"/>
      <c r="D129" s="23" t="str">
        <f t="shared" si="1"/>
        <v>北海道羅臼町</v>
      </c>
    </row>
    <row r="130" spans="1:4" x14ac:dyDescent="0.4">
      <c r="A130" s="25" t="s">
        <v>103</v>
      </c>
      <c r="B130" s="25" t="s">
        <v>464</v>
      </c>
      <c r="C130" s="26"/>
      <c r="D130" s="23" t="str">
        <f t="shared" si="1"/>
        <v>青森県平川市</v>
      </c>
    </row>
    <row r="131" spans="1:4" x14ac:dyDescent="0.4">
      <c r="A131" s="25" t="s">
        <v>103</v>
      </c>
      <c r="B131" s="25" t="s">
        <v>465</v>
      </c>
      <c r="C131" s="26"/>
      <c r="D131" s="23" t="str">
        <f t="shared" ref="D131:D194" si="2">A131&amp;B131</f>
        <v>青森県平内町</v>
      </c>
    </row>
    <row r="132" spans="1:4" x14ac:dyDescent="0.4">
      <c r="A132" s="25" t="s">
        <v>103</v>
      </c>
      <c r="B132" s="25" t="s">
        <v>466</v>
      </c>
      <c r="C132" s="26"/>
      <c r="D132" s="23" t="str">
        <f t="shared" si="2"/>
        <v>青森県今別町</v>
      </c>
    </row>
    <row r="133" spans="1:4" x14ac:dyDescent="0.4">
      <c r="A133" s="25" t="s">
        <v>103</v>
      </c>
      <c r="B133" s="25" t="s">
        <v>467</v>
      </c>
      <c r="C133" s="26"/>
      <c r="D133" s="23" t="str">
        <f t="shared" si="2"/>
        <v>青森県蓬田村</v>
      </c>
    </row>
    <row r="134" spans="1:4" x14ac:dyDescent="0.4">
      <c r="A134" s="25" t="s">
        <v>103</v>
      </c>
      <c r="B134" s="25" t="s">
        <v>468</v>
      </c>
      <c r="C134" s="26"/>
      <c r="D134" s="23" t="str">
        <f t="shared" si="2"/>
        <v>青森県外ヶ浜町</v>
      </c>
    </row>
    <row r="135" spans="1:4" x14ac:dyDescent="0.4">
      <c r="A135" s="25" t="s">
        <v>103</v>
      </c>
      <c r="B135" s="25" t="s">
        <v>469</v>
      </c>
      <c r="C135" s="26"/>
      <c r="D135" s="23" t="str">
        <f t="shared" si="2"/>
        <v>青森県鰺ヶ沢町</v>
      </c>
    </row>
    <row r="136" spans="1:4" x14ac:dyDescent="0.4">
      <c r="A136" s="25" t="s">
        <v>103</v>
      </c>
      <c r="B136" s="25" t="s">
        <v>470</v>
      </c>
      <c r="C136" s="26"/>
      <c r="D136" s="23" t="str">
        <f t="shared" si="2"/>
        <v>青森県深浦町</v>
      </c>
    </row>
    <row r="137" spans="1:4" x14ac:dyDescent="0.4">
      <c r="A137" s="25" t="s">
        <v>103</v>
      </c>
      <c r="B137" s="25" t="s">
        <v>471</v>
      </c>
      <c r="C137" s="26"/>
      <c r="D137" s="23" t="str">
        <f t="shared" si="2"/>
        <v>青森県西目屋村</v>
      </c>
    </row>
    <row r="138" spans="1:4" x14ac:dyDescent="0.4">
      <c r="A138" s="25" t="s">
        <v>103</v>
      </c>
      <c r="B138" s="25" t="s">
        <v>472</v>
      </c>
      <c r="C138" s="26"/>
      <c r="D138" s="23" t="str">
        <f t="shared" si="2"/>
        <v>青森県藤崎町</v>
      </c>
    </row>
    <row r="139" spans="1:4" x14ac:dyDescent="0.4">
      <c r="A139" s="25" t="s">
        <v>103</v>
      </c>
      <c r="B139" s="25" t="s">
        <v>473</v>
      </c>
      <c r="C139" s="26"/>
      <c r="D139" s="23" t="str">
        <f t="shared" si="2"/>
        <v>青森県大鰐町</v>
      </c>
    </row>
    <row r="140" spans="1:4" x14ac:dyDescent="0.4">
      <c r="A140" s="25" t="s">
        <v>103</v>
      </c>
      <c r="B140" s="25" t="s">
        <v>474</v>
      </c>
      <c r="C140" s="26"/>
      <c r="D140" s="23" t="str">
        <f t="shared" si="2"/>
        <v>青森県田舎館村</v>
      </c>
    </row>
    <row r="141" spans="1:4" x14ac:dyDescent="0.4">
      <c r="A141" s="25" t="s">
        <v>103</v>
      </c>
      <c r="B141" s="25" t="s">
        <v>475</v>
      </c>
      <c r="C141" s="26"/>
      <c r="D141" s="23" t="str">
        <f t="shared" si="2"/>
        <v>青森県板柳町</v>
      </c>
    </row>
    <row r="142" spans="1:4" x14ac:dyDescent="0.4">
      <c r="A142" s="25" t="s">
        <v>103</v>
      </c>
      <c r="B142" s="25" t="s">
        <v>476</v>
      </c>
      <c r="C142" s="26"/>
      <c r="D142" s="23" t="str">
        <f t="shared" si="2"/>
        <v>青森県鶴田町</v>
      </c>
    </row>
    <row r="143" spans="1:4" x14ac:dyDescent="0.4">
      <c r="A143" s="25" t="s">
        <v>103</v>
      </c>
      <c r="B143" s="25" t="s">
        <v>477</v>
      </c>
      <c r="C143" s="26"/>
      <c r="D143" s="23" t="str">
        <f t="shared" si="2"/>
        <v>青森県中泊町</v>
      </c>
    </row>
    <row r="144" spans="1:4" x14ac:dyDescent="0.4">
      <c r="A144" s="25" t="s">
        <v>103</v>
      </c>
      <c r="B144" s="25" t="s">
        <v>478</v>
      </c>
      <c r="C144" s="26"/>
      <c r="D144" s="23" t="str">
        <f t="shared" si="2"/>
        <v>青森県七戸町</v>
      </c>
    </row>
    <row r="145" spans="1:4" x14ac:dyDescent="0.4">
      <c r="A145" s="25" t="s">
        <v>103</v>
      </c>
      <c r="B145" s="25" t="s">
        <v>479</v>
      </c>
      <c r="C145" s="26"/>
      <c r="D145" s="23" t="str">
        <f t="shared" si="2"/>
        <v>青森県六戸町</v>
      </c>
    </row>
    <row r="146" spans="1:4" x14ac:dyDescent="0.4">
      <c r="A146" s="25" t="s">
        <v>103</v>
      </c>
      <c r="B146" s="25" t="s">
        <v>480</v>
      </c>
      <c r="C146" s="26"/>
      <c r="D146" s="23" t="str">
        <f t="shared" si="2"/>
        <v>青森県横浜町</v>
      </c>
    </row>
    <row r="147" spans="1:4" x14ac:dyDescent="0.4">
      <c r="A147" s="25" t="s">
        <v>103</v>
      </c>
      <c r="B147" s="25" t="s">
        <v>481</v>
      </c>
      <c r="C147" s="26"/>
      <c r="D147" s="23" t="str">
        <f t="shared" si="2"/>
        <v>青森県東北町</v>
      </c>
    </row>
    <row r="148" spans="1:4" x14ac:dyDescent="0.4">
      <c r="A148" s="25" t="s">
        <v>103</v>
      </c>
      <c r="B148" s="25" t="s">
        <v>482</v>
      </c>
      <c r="C148" s="26"/>
      <c r="D148" s="23" t="str">
        <f t="shared" si="2"/>
        <v>青森県六ヶ所村</v>
      </c>
    </row>
    <row r="149" spans="1:4" x14ac:dyDescent="0.4">
      <c r="A149" s="25" t="s">
        <v>103</v>
      </c>
      <c r="B149" s="25" t="s">
        <v>483</v>
      </c>
      <c r="C149" s="26"/>
      <c r="D149" s="23" t="str">
        <f t="shared" si="2"/>
        <v>青森県大間町</v>
      </c>
    </row>
    <row r="150" spans="1:4" x14ac:dyDescent="0.4">
      <c r="A150" s="25" t="s">
        <v>103</v>
      </c>
      <c r="B150" s="25" t="s">
        <v>484</v>
      </c>
      <c r="C150" s="26"/>
      <c r="D150" s="23" t="str">
        <f t="shared" si="2"/>
        <v>青森県東通村</v>
      </c>
    </row>
    <row r="151" spans="1:4" x14ac:dyDescent="0.4">
      <c r="A151" s="25" t="s">
        <v>103</v>
      </c>
      <c r="B151" s="25" t="s">
        <v>485</v>
      </c>
      <c r="C151" s="26"/>
      <c r="D151" s="23" t="str">
        <f t="shared" si="2"/>
        <v>青森県風間浦村</v>
      </c>
    </row>
    <row r="152" spans="1:4" x14ac:dyDescent="0.4">
      <c r="A152" s="25" t="s">
        <v>103</v>
      </c>
      <c r="B152" s="25" t="s">
        <v>486</v>
      </c>
      <c r="C152" s="26"/>
      <c r="D152" s="23" t="str">
        <f t="shared" si="2"/>
        <v>青森県佐井村</v>
      </c>
    </row>
    <row r="153" spans="1:4" x14ac:dyDescent="0.4">
      <c r="A153" s="25" t="s">
        <v>103</v>
      </c>
      <c r="B153" s="25" t="s">
        <v>487</v>
      </c>
      <c r="C153" s="26"/>
      <c r="D153" s="23" t="str">
        <f t="shared" si="2"/>
        <v>青森県五戸町</v>
      </c>
    </row>
    <row r="154" spans="1:4" x14ac:dyDescent="0.4">
      <c r="A154" s="25" t="s">
        <v>103</v>
      </c>
      <c r="B154" s="25" t="s">
        <v>488</v>
      </c>
      <c r="C154" s="26"/>
      <c r="D154" s="23" t="str">
        <f t="shared" si="2"/>
        <v>青森県田子町</v>
      </c>
    </row>
    <row r="155" spans="1:4" x14ac:dyDescent="0.4">
      <c r="A155" s="25" t="s">
        <v>103</v>
      </c>
      <c r="B155" s="25" t="s">
        <v>489</v>
      </c>
      <c r="C155" s="26"/>
      <c r="D155" s="23" t="str">
        <f t="shared" si="2"/>
        <v>青森県南部町</v>
      </c>
    </row>
    <row r="156" spans="1:4" x14ac:dyDescent="0.4">
      <c r="A156" s="25" t="s">
        <v>103</v>
      </c>
      <c r="B156" s="25" t="s">
        <v>490</v>
      </c>
      <c r="C156" s="26"/>
      <c r="D156" s="23" t="str">
        <f t="shared" si="2"/>
        <v>青森県階上町</v>
      </c>
    </row>
    <row r="157" spans="1:4" x14ac:dyDescent="0.4">
      <c r="A157" s="25" t="s">
        <v>103</v>
      </c>
      <c r="B157" s="25" t="s">
        <v>491</v>
      </c>
      <c r="C157" s="26"/>
      <c r="D157" s="23" t="str">
        <f t="shared" si="2"/>
        <v>青森県新郷村</v>
      </c>
    </row>
    <row r="158" spans="1:4" x14ac:dyDescent="0.4">
      <c r="A158" s="25" t="s">
        <v>104</v>
      </c>
      <c r="B158" s="25" t="s">
        <v>492</v>
      </c>
      <c r="C158" s="26"/>
      <c r="D158" s="23" t="str">
        <f t="shared" si="2"/>
        <v>岩手県滝沢市</v>
      </c>
    </row>
    <row r="159" spans="1:4" x14ac:dyDescent="0.4">
      <c r="A159" s="25" t="s">
        <v>104</v>
      </c>
      <c r="B159" s="25" t="s">
        <v>493</v>
      </c>
      <c r="C159" s="26"/>
      <c r="D159" s="23" t="str">
        <f t="shared" si="2"/>
        <v>岩手県雫石町</v>
      </c>
    </row>
    <row r="160" spans="1:4" x14ac:dyDescent="0.4">
      <c r="A160" s="25" t="s">
        <v>104</v>
      </c>
      <c r="B160" s="25" t="s">
        <v>494</v>
      </c>
      <c r="C160" s="26"/>
      <c r="D160" s="23" t="str">
        <f t="shared" si="2"/>
        <v>岩手県葛巻町</v>
      </c>
    </row>
    <row r="161" spans="1:4" x14ac:dyDescent="0.4">
      <c r="A161" s="25" t="s">
        <v>104</v>
      </c>
      <c r="B161" s="25" t="s">
        <v>495</v>
      </c>
      <c r="C161" s="26"/>
      <c r="D161" s="23" t="str">
        <f t="shared" si="2"/>
        <v>岩手県岩手町</v>
      </c>
    </row>
    <row r="162" spans="1:4" x14ac:dyDescent="0.4">
      <c r="A162" s="25" t="s">
        <v>104</v>
      </c>
      <c r="B162" s="25" t="s">
        <v>496</v>
      </c>
      <c r="C162" s="26"/>
      <c r="D162" s="23" t="str">
        <f t="shared" si="2"/>
        <v>岩手県西和賀町</v>
      </c>
    </row>
    <row r="163" spans="1:4" x14ac:dyDescent="0.4">
      <c r="A163" s="25" t="s">
        <v>104</v>
      </c>
      <c r="B163" s="25" t="s">
        <v>497</v>
      </c>
      <c r="C163" s="26"/>
      <c r="D163" s="23" t="str">
        <f t="shared" si="2"/>
        <v>岩手県金ケ崎町</v>
      </c>
    </row>
    <row r="164" spans="1:4" x14ac:dyDescent="0.4">
      <c r="A164" s="25" t="s">
        <v>104</v>
      </c>
      <c r="B164" s="25" t="s">
        <v>498</v>
      </c>
      <c r="C164" s="26"/>
      <c r="D164" s="23" t="str">
        <f t="shared" si="2"/>
        <v>岩手県平泉町</v>
      </c>
    </row>
    <row r="165" spans="1:4" x14ac:dyDescent="0.4">
      <c r="A165" s="25" t="s">
        <v>104</v>
      </c>
      <c r="B165" s="25" t="s">
        <v>499</v>
      </c>
      <c r="C165" s="26"/>
      <c r="D165" s="23" t="str">
        <f t="shared" si="2"/>
        <v>岩手県住田町</v>
      </c>
    </row>
    <row r="166" spans="1:4" x14ac:dyDescent="0.4">
      <c r="A166" s="25" t="s">
        <v>104</v>
      </c>
      <c r="B166" s="25" t="s">
        <v>500</v>
      </c>
      <c r="C166" s="26"/>
      <c r="D166" s="23" t="str">
        <f t="shared" si="2"/>
        <v>岩手県大槌町</v>
      </c>
    </row>
    <row r="167" spans="1:4" x14ac:dyDescent="0.4">
      <c r="A167" s="25" t="s">
        <v>104</v>
      </c>
      <c r="B167" s="25" t="s">
        <v>501</v>
      </c>
      <c r="C167" s="26"/>
      <c r="D167" s="23" t="str">
        <f t="shared" si="2"/>
        <v>岩手県山田町</v>
      </c>
    </row>
    <row r="168" spans="1:4" x14ac:dyDescent="0.4">
      <c r="A168" s="25" t="s">
        <v>104</v>
      </c>
      <c r="B168" s="25" t="s">
        <v>502</v>
      </c>
      <c r="C168" s="26"/>
      <c r="D168" s="23" t="str">
        <f t="shared" si="2"/>
        <v>岩手県岩泉町</v>
      </c>
    </row>
    <row r="169" spans="1:4" x14ac:dyDescent="0.4">
      <c r="A169" s="25" t="s">
        <v>104</v>
      </c>
      <c r="B169" s="25" t="s">
        <v>503</v>
      </c>
      <c r="C169" s="26"/>
      <c r="D169" s="23" t="str">
        <f t="shared" si="2"/>
        <v>岩手県田野畑村</v>
      </c>
    </row>
    <row r="170" spans="1:4" x14ac:dyDescent="0.4">
      <c r="A170" s="25" t="s">
        <v>104</v>
      </c>
      <c r="B170" s="25" t="s">
        <v>504</v>
      </c>
      <c r="C170" s="26"/>
      <c r="D170" s="23" t="str">
        <f t="shared" si="2"/>
        <v>岩手県普代村</v>
      </c>
    </row>
    <row r="171" spans="1:4" x14ac:dyDescent="0.4">
      <c r="A171" s="25" t="s">
        <v>104</v>
      </c>
      <c r="B171" s="25" t="s">
        <v>505</v>
      </c>
      <c r="C171" s="26"/>
      <c r="D171" s="23" t="str">
        <f t="shared" si="2"/>
        <v>岩手県軽米町</v>
      </c>
    </row>
    <row r="172" spans="1:4" x14ac:dyDescent="0.4">
      <c r="A172" s="25" t="s">
        <v>104</v>
      </c>
      <c r="B172" s="25" t="s">
        <v>506</v>
      </c>
      <c r="C172" s="26"/>
      <c r="D172" s="23" t="str">
        <f t="shared" si="2"/>
        <v>岩手県野田村</v>
      </c>
    </row>
    <row r="173" spans="1:4" x14ac:dyDescent="0.4">
      <c r="A173" s="25" t="s">
        <v>104</v>
      </c>
      <c r="B173" s="25" t="s">
        <v>507</v>
      </c>
      <c r="C173" s="26"/>
      <c r="D173" s="23" t="str">
        <f t="shared" si="2"/>
        <v>岩手県九戸村</v>
      </c>
    </row>
    <row r="174" spans="1:4" x14ac:dyDescent="0.4">
      <c r="A174" s="25" t="s">
        <v>104</v>
      </c>
      <c r="B174" s="25" t="s">
        <v>508</v>
      </c>
      <c r="C174" s="26"/>
      <c r="D174" s="23" t="str">
        <f t="shared" si="2"/>
        <v>岩手県洋野町</v>
      </c>
    </row>
    <row r="175" spans="1:4" x14ac:dyDescent="0.4">
      <c r="A175" s="25" t="s">
        <v>104</v>
      </c>
      <c r="B175" s="25" t="s">
        <v>509</v>
      </c>
      <c r="C175" s="26"/>
      <c r="D175" s="23" t="str">
        <f t="shared" si="2"/>
        <v>岩手県一戸町</v>
      </c>
    </row>
    <row r="176" spans="1:4" x14ac:dyDescent="0.4">
      <c r="A176" s="25" t="s">
        <v>105</v>
      </c>
      <c r="B176" s="25" t="s">
        <v>510</v>
      </c>
      <c r="C176" s="26"/>
      <c r="D176" s="23" t="str">
        <f t="shared" si="2"/>
        <v>宮城県蔵王町</v>
      </c>
    </row>
    <row r="177" spans="1:4" x14ac:dyDescent="0.4">
      <c r="A177" s="25" t="s">
        <v>105</v>
      </c>
      <c r="B177" s="25" t="s">
        <v>511</v>
      </c>
      <c r="C177" s="26"/>
      <c r="D177" s="23" t="str">
        <f t="shared" si="2"/>
        <v>宮城県七ヶ宿町</v>
      </c>
    </row>
    <row r="178" spans="1:4" x14ac:dyDescent="0.4">
      <c r="A178" s="25" t="s">
        <v>105</v>
      </c>
      <c r="B178" s="25" t="s">
        <v>512</v>
      </c>
      <c r="C178" s="26"/>
      <c r="D178" s="23" t="str">
        <f t="shared" si="2"/>
        <v>宮城県村田町</v>
      </c>
    </row>
    <row r="179" spans="1:4" x14ac:dyDescent="0.4">
      <c r="A179" s="25" t="s">
        <v>105</v>
      </c>
      <c r="B179" s="25" t="s">
        <v>513</v>
      </c>
      <c r="C179" s="26"/>
      <c r="D179" s="23" t="str">
        <f t="shared" si="2"/>
        <v>宮城県柴田町</v>
      </c>
    </row>
    <row r="180" spans="1:4" x14ac:dyDescent="0.4">
      <c r="A180" s="25" t="s">
        <v>105</v>
      </c>
      <c r="B180" s="25" t="s">
        <v>514</v>
      </c>
      <c r="C180" s="26"/>
      <c r="D180" s="23" t="str">
        <f t="shared" si="2"/>
        <v>宮城県川崎町</v>
      </c>
    </row>
    <row r="181" spans="1:4" x14ac:dyDescent="0.4">
      <c r="A181" s="25" t="s">
        <v>105</v>
      </c>
      <c r="B181" s="25" t="s">
        <v>515</v>
      </c>
      <c r="C181" s="26"/>
      <c r="D181" s="23" t="str">
        <f t="shared" si="2"/>
        <v>宮城県丸森町</v>
      </c>
    </row>
    <row r="182" spans="1:4" x14ac:dyDescent="0.4">
      <c r="A182" s="25" t="s">
        <v>105</v>
      </c>
      <c r="B182" s="25" t="s">
        <v>516</v>
      </c>
      <c r="C182" s="26"/>
      <c r="D182" s="23" t="str">
        <f t="shared" si="2"/>
        <v>宮城県山元町</v>
      </c>
    </row>
    <row r="183" spans="1:4" x14ac:dyDescent="0.4">
      <c r="A183" s="25" t="s">
        <v>105</v>
      </c>
      <c r="B183" s="25" t="s">
        <v>517</v>
      </c>
      <c r="C183" s="26"/>
      <c r="D183" s="23" t="str">
        <f t="shared" si="2"/>
        <v>宮城県松島町</v>
      </c>
    </row>
    <row r="184" spans="1:4" x14ac:dyDescent="0.4">
      <c r="A184" s="25" t="s">
        <v>105</v>
      </c>
      <c r="B184" s="25" t="s">
        <v>518</v>
      </c>
      <c r="C184" s="26"/>
      <c r="D184" s="23" t="str">
        <f t="shared" si="2"/>
        <v>宮城県七ヶ浜町</v>
      </c>
    </row>
    <row r="185" spans="1:4" x14ac:dyDescent="0.4">
      <c r="A185" s="25" t="s">
        <v>105</v>
      </c>
      <c r="B185" s="25" t="s">
        <v>519</v>
      </c>
      <c r="C185" s="26"/>
      <c r="D185" s="23" t="str">
        <f t="shared" si="2"/>
        <v>宮城県大郷町</v>
      </c>
    </row>
    <row r="186" spans="1:4" x14ac:dyDescent="0.4">
      <c r="A186" s="25" t="s">
        <v>105</v>
      </c>
      <c r="B186" s="25" t="s">
        <v>520</v>
      </c>
      <c r="C186" s="26"/>
      <c r="D186" s="23" t="str">
        <f t="shared" si="2"/>
        <v>宮城県大衡村</v>
      </c>
    </row>
    <row r="187" spans="1:4" x14ac:dyDescent="0.4">
      <c r="A187" s="25" t="s">
        <v>105</v>
      </c>
      <c r="B187" s="25" t="s">
        <v>521</v>
      </c>
      <c r="C187" s="26"/>
      <c r="D187" s="23" t="str">
        <f t="shared" si="2"/>
        <v>宮城県色麻町</v>
      </c>
    </row>
    <row r="188" spans="1:4" x14ac:dyDescent="0.4">
      <c r="A188" s="25" t="s">
        <v>105</v>
      </c>
      <c r="B188" s="25" t="s">
        <v>522</v>
      </c>
      <c r="C188" s="26"/>
      <c r="D188" s="23" t="str">
        <f t="shared" si="2"/>
        <v>宮城県加美町</v>
      </c>
    </row>
    <row r="189" spans="1:4" x14ac:dyDescent="0.4">
      <c r="A189" s="25" t="s">
        <v>105</v>
      </c>
      <c r="B189" s="25" t="s">
        <v>523</v>
      </c>
      <c r="C189" s="26"/>
      <c r="D189" s="23" t="str">
        <f t="shared" si="2"/>
        <v>宮城県美里町</v>
      </c>
    </row>
    <row r="190" spans="1:4" x14ac:dyDescent="0.4">
      <c r="A190" s="25" t="s">
        <v>105</v>
      </c>
      <c r="B190" s="25" t="s">
        <v>524</v>
      </c>
      <c r="C190" s="26"/>
      <c r="D190" s="23" t="str">
        <f t="shared" si="2"/>
        <v>宮城県女川町</v>
      </c>
    </row>
    <row r="191" spans="1:4" x14ac:dyDescent="0.4">
      <c r="A191" s="25" t="s">
        <v>106</v>
      </c>
      <c r="B191" s="25" t="s">
        <v>525</v>
      </c>
      <c r="C191" s="26"/>
      <c r="D191" s="23" t="str">
        <f t="shared" si="2"/>
        <v>秋田県北秋田市</v>
      </c>
    </row>
    <row r="192" spans="1:4" x14ac:dyDescent="0.4">
      <c r="A192" s="25" t="s">
        <v>106</v>
      </c>
      <c r="B192" s="25" t="s">
        <v>526</v>
      </c>
      <c r="C192" s="26"/>
      <c r="D192" s="23" t="str">
        <f t="shared" si="2"/>
        <v>秋田県小坂町</v>
      </c>
    </row>
    <row r="193" spans="1:4" x14ac:dyDescent="0.4">
      <c r="A193" s="25" t="s">
        <v>106</v>
      </c>
      <c r="B193" s="25" t="s">
        <v>527</v>
      </c>
      <c r="C193" s="26"/>
      <c r="D193" s="23" t="str">
        <f t="shared" si="2"/>
        <v>秋田県上小阿仁村</v>
      </c>
    </row>
    <row r="194" spans="1:4" x14ac:dyDescent="0.4">
      <c r="A194" s="25" t="s">
        <v>106</v>
      </c>
      <c r="B194" s="25" t="s">
        <v>528</v>
      </c>
      <c r="C194" s="26"/>
      <c r="D194" s="23" t="str">
        <f t="shared" si="2"/>
        <v>秋田県藤里町</v>
      </c>
    </row>
    <row r="195" spans="1:4" x14ac:dyDescent="0.4">
      <c r="A195" s="25" t="s">
        <v>106</v>
      </c>
      <c r="B195" s="25" t="s">
        <v>529</v>
      </c>
      <c r="C195" s="26"/>
      <c r="D195" s="23" t="str">
        <f t="shared" ref="D195:D258" si="3">A195&amp;B195</f>
        <v>秋田県三種町</v>
      </c>
    </row>
    <row r="196" spans="1:4" x14ac:dyDescent="0.4">
      <c r="A196" s="25" t="s">
        <v>106</v>
      </c>
      <c r="B196" s="25" t="s">
        <v>530</v>
      </c>
      <c r="C196" s="26"/>
      <c r="D196" s="23" t="str">
        <f t="shared" si="3"/>
        <v>秋田県八峰町</v>
      </c>
    </row>
    <row r="197" spans="1:4" x14ac:dyDescent="0.4">
      <c r="A197" s="25" t="s">
        <v>106</v>
      </c>
      <c r="B197" s="25" t="s">
        <v>531</v>
      </c>
      <c r="C197" s="26"/>
      <c r="D197" s="23" t="str">
        <f t="shared" si="3"/>
        <v>秋田県五城目町</v>
      </c>
    </row>
    <row r="198" spans="1:4" x14ac:dyDescent="0.4">
      <c r="A198" s="25" t="s">
        <v>106</v>
      </c>
      <c r="B198" s="25" t="s">
        <v>532</v>
      </c>
      <c r="C198" s="26"/>
      <c r="D198" s="23" t="str">
        <f t="shared" si="3"/>
        <v>秋田県八郎潟町</v>
      </c>
    </row>
    <row r="199" spans="1:4" x14ac:dyDescent="0.4">
      <c r="A199" s="25" t="s">
        <v>106</v>
      </c>
      <c r="B199" s="25" t="s">
        <v>533</v>
      </c>
      <c r="C199" s="26"/>
      <c r="D199" s="23" t="str">
        <f t="shared" si="3"/>
        <v>秋田県井川町</v>
      </c>
    </row>
    <row r="200" spans="1:4" x14ac:dyDescent="0.4">
      <c r="A200" s="25" t="s">
        <v>106</v>
      </c>
      <c r="B200" s="25" t="s">
        <v>534</v>
      </c>
      <c r="C200" s="26"/>
      <c r="D200" s="23" t="str">
        <f t="shared" si="3"/>
        <v>秋田県大潟村</v>
      </c>
    </row>
    <row r="201" spans="1:4" x14ac:dyDescent="0.4">
      <c r="A201" s="25" t="s">
        <v>106</v>
      </c>
      <c r="B201" s="25" t="s">
        <v>535</v>
      </c>
      <c r="C201" s="26"/>
      <c r="D201" s="23" t="str">
        <f t="shared" si="3"/>
        <v>秋田県美郷町</v>
      </c>
    </row>
    <row r="202" spans="1:4" x14ac:dyDescent="0.4">
      <c r="A202" s="25" t="s">
        <v>106</v>
      </c>
      <c r="B202" s="25" t="s">
        <v>536</v>
      </c>
      <c r="C202" s="26"/>
      <c r="D202" s="23" t="str">
        <f t="shared" si="3"/>
        <v>秋田県羽後町</v>
      </c>
    </row>
    <row r="203" spans="1:4" x14ac:dyDescent="0.4">
      <c r="A203" s="25" t="s">
        <v>106</v>
      </c>
      <c r="B203" s="25" t="s">
        <v>537</v>
      </c>
      <c r="C203" s="26"/>
      <c r="D203" s="23" t="str">
        <f t="shared" si="3"/>
        <v>秋田県東成瀬村</v>
      </c>
    </row>
    <row r="204" spans="1:4" x14ac:dyDescent="0.4">
      <c r="A204" s="25" t="s">
        <v>107</v>
      </c>
      <c r="B204" s="25" t="s">
        <v>538</v>
      </c>
      <c r="C204" s="26"/>
      <c r="D204" s="23" t="str">
        <f t="shared" si="3"/>
        <v>山形県山辺町</v>
      </c>
    </row>
    <row r="205" spans="1:4" x14ac:dyDescent="0.4">
      <c r="A205" s="25" t="s">
        <v>107</v>
      </c>
      <c r="B205" s="25" t="s">
        <v>539</v>
      </c>
      <c r="C205" s="26"/>
      <c r="D205" s="23" t="str">
        <f t="shared" si="3"/>
        <v>山形県中山町</v>
      </c>
    </row>
    <row r="206" spans="1:4" x14ac:dyDescent="0.4">
      <c r="A206" s="25" t="s">
        <v>107</v>
      </c>
      <c r="B206" s="25" t="s">
        <v>540</v>
      </c>
      <c r="C206" s="26"/>
      <c r="D206" s="23" t="str">
        <f t="shared" si="3"/>
        <v>山形県河北町</v>
      </c>
    </row>
    <row r="207" spans="1:4" x14ac:dyDescent="0.4">
      <c r="A207" s="25" t="s">
        <v>107</v>
      </c>
      <c r="B207" s="25" t="s">
        <v>541</v>
      </c>
      <c r="C207" s="26"/>
      <c r="D207" s="23" t="str">
        <f t="shared" si="3"/>
        <v>山形県西川町</v>
      </c>
    </row>
    <row r="208" spans="1:4" x14ac:dyDescent="0.4">
      <c r="A208" s="25" t="s">
        <v>107</v>
      </c>
      <c r="B208" s="25" t="s">
        <v>542</v>
      </c>
      <c r="C208" s="26"/>
      <c r="D208" s="23" t="str">
        <f t="shared" si="3"/>
        <v>山形県朝日町</v>
      </c>
    </row>
    <row r="209" spans="1:4" x14ac:dyDescent="0.4">
      <c r="A209" s="25" t="s">
        <v>107</v>
      </c>
      <c r="B209" s="25" t="s">
        <v>543</v>
      </c>
      <c r="C209" s="26"/>
      <c r="D209" s="23" t="str">
        <f t="shared" si="3"/>
        <v>山形県大江町</v>
      </c>
    </row>
    <row r="210" spans="1:4" x14ac:dyDescent="0.4">
      <c r="A210" s="25" t="s">
        <v>107</v>
      </c>
      <c r="B210" s="25" t="s">
        <v>544</v>
      </c>
      <c r="C210" s="26"/>
      <c r="D210" s="23" t="str">
        <f t="shared" si="3"/>
        <v>山形県大石田町</v>
      </c>
    </row>
    <row r="211" spans="1:4" x14ac:dyDescent="0.4">
      <c r="A211" s="25" t="s">
        <v>107</v>
      </c>
      <c r="B211" s="25" t="s">
        <v>545</v>
      </c>
      <c r="C211" s="26"/>
      <c r="D211" s="23" t="str">
        <f t="shared" si="3"/>
        <v>山形県金山町</v>
      </c>
    </row>
    <row r="212" spans="1:4" x14ac:dyDescent="0.4">
      <c r="A212" s="25" t="s">
        <v>107</v>
      </c>
      <c r="B212" s="25" t="s">
        <v>546</v>
      </c>
      <c r="C212" s="26"/>
      <c r="D212" s="23" t="str">
        <f t="shared" si="3"/>
        <v>山形県最上町</v>
      </c>
    </row>
    <row r="213" spans="1:4" x14ac:dyDescent="0.4">
      <c r="A213" s="25" t="s">
        <v>107</v>
      </c>
      <c r="B213" s="25" t="s">
        <v>547</v>
      </c>
      <c r="C213" s="26"/>
      <c r="D213" s="23" t="str">
        <f t="shared" si="3"/>
        <v>山形県舟形町</v>
      </c>
    </row>
    <row r="214" spans="1:4" x14ac:dyDescent="0.4">
      <c r="A214" s="25" t="s">
        <v>107</v>
      </c>
      <c r="B214" s="25" t="s">
        <v>548</v>
      </c>
      <c r="C214" s="26"/>
      <c r="D214" s="23" t="str">
        <f t="shared" si="3"/>
        <v>山形県真室川町</v>
      </c>
    </row>
    <row r="215" spans="1:4" x14ac:dyDescent="0.4">
      <c r="A215" s="25" t="s">
        <v>107</v>
      </c>
      <c r="B215" s="25" t="s">
        <v>549</v>
      </c>
      <c r="C215" s="26"/>
      <c r="D215" s="23" t="str">
        <f t="shared" si="3"/>
        <v>山形県大蔵村</v>
      </c>
    </row>
    <row r="216" spans="1:4" x14ac:dyDescent="0.4">
      <c r="A216" s="25" t="s">
        <v>107</v>
      </c>
      <c r="B216" s="25" t="s">
        <v>550</v>
      </c>
      <c r="C216" s="26"/>
      <c r="D216" s="23" t="str">
        <f t="shared" si="3"/>
        <v>山形県鮭川村</v>
      </c>
    </row>
    <row r="217" spans="1:4" x14ac:dyDescent="0.4">
      <c r="A217" s="25" t="s">
        <v>107</v>
      </c>
      <c r="B217" s="25" t="s">
        <v>551</v>
      </c>
      <c r="C217" s="26"/>
      <c r="D217" s="23" t="str">
        <f t="shared" si="3"/>
        <v>山形県戸沢村</v>
      </c>
    </row>
    <row r="218" spans="1:4" x14ac:dyDescent="0.4">
      <c r="A218" s="25" t="s">
        <v>107</v>
      </c>
      <c r="B218" s="25" t="s">
        <v>552</v>
      </c>
      <c r="C218" s="26"/>
      <c r="D218" s="23" t="str">
        <f t="shared" si="3"/>
        <v>山形県川西町</v>
      </c>
    </row>
    <row r="219" spans="1:4" x14ac:dyDescent="0.4">
      <c r="A219" s="25" t="s">
        <v>107</v>
      </c>
      <c r="B219" s="25" t="s">
        <v>553</v>
      </c>
      <c r="C219" s="26"/>
      <c r="D219" s="23" t="str">
        <f t="shared" si="3"/>
        <v>山形県小国町</v>
      </c>
    </row>
    <row r="220" spans="1:4" x14ac:dyDescent="0.4">
      <c r="A220" s="25" t="s">
        <v>107</v>
      </c>
      <c r="B220" s="25" t="s">
        <v>554</v>
      </c>
      <c r="C220" s="26"/>
      <c r="D220" s="23" t="str">
        <f t="shared" si="3"/>
        <v>山形県白鷹町</v>
      </c>
    </row>
    <row r="221" spans="1:4" x14ac:dyDescent="0.4">
      <c r="A221" s="25" t="s">
        <v>107</v>
      </c>
      <c r="B221" s="25" t="s">
        <v>555</v>
      </c>
      <c r="C221" s="26"/>
      <c r="D221" s="23" t="str">
        <f t="shared" si="3"/>
        <v>山形県飯豊町</v>
      </c>
    </row>
    <row r="222" spans="1:4" x14ac:dyDescent="0.4">
      <c r="A222" s="25" t="s">
        <v>107</v>
      </c>
      <c r="B222" s="25" t="s">
        <v>556</v>
      </c>
      <c r="C222" s="26"/>
      <c r="D222" s="23" t="str">
        <f t="shared" si="3"/>
        <v>山形県遊佐町</v>
      </c>
    </row>
    <row r="223" spans="1:4" x14ac:dyDescent="0.4">
      <c r="A223" s="25" t="s">
        <v>108</v>
      </c>
      <c r="B223" s="25" t="s">
        <v>557</v>
      </c>
      <c r="C223" s="26"/>
      <c r="D223" s="23" t="str">
        <f t="shared" si="3"/>
        <v>福島県桑折町</v>
      </c>
    </row>
    <row r="224" spans="1:4" x14ac:dyDescent="0.4">
      <c r="A224" s="25" t="s">
        <v>108</v>
      </c>
      <c r="B224" s="25" t="s">
        <v>558</v>
      </c>
      <c r="C224" s="26"/>
      <c r="D224" s="23" t="str">
        <f t="shared" si="3"/>
        <v>福島県国見町</v>
      </c>
    </row>
    <row r="225" spans="1:4" x14ac:dyDescent="0.4">
      <c r="A225" s="25" t="s">
        <v>108</v>
      </c>
      <c r="B225" s="25" t="s">
        <v>559</v>
      </c>
      <c r="C225" s="26"/>
      <c r="D225" s="23" t="str">
        <f t="shared" si="3"/>
        <v>福島県川俣町</v>
      </c>
    </row>
    <row r="226" spans="1:4" x14ac:dyDescent="0.4">
      <c r="A226" s="25" t="s">
        <v>108</v>
      </c>
      <c r="B226" s="25" t="s">
        <v>560</v>
      </c>
      <c r="C226" s="26"/>
      <c r="D226" s="23" t="str">
        <f t="shared" si="3"/>
        <v>福島県大玉村</v>
      </c>
    </row>
    <row r="227" spans="1:4" x14ac:dyDescent="0.4">
      <c r="A227" s="25" t="s">
        <v>108</v>
      </c>
      <c r="B227" s="25" t="s">
        <v>561</v>
      </c>
      <c r="C227" s="26"/>
      <c r="D227" s="23" t="str">
        <f t="shared" si="3"/>
        <v>福島県鏡石町</v>
      </c>
    </row>
    <row r="228" spans="1:4" x14ac:dyDescent="0.4">
      <c r="A228" s="25" t="s">
        <v>108</v>
      </c>
      <c r="B228" s="25" t="s">
        <v>562</v>
      </c>
      <c r="C228" s="26"/>
      <c r="D228" s="23" t="str">
        <f t="shared" si="3"/>
        <v>福島県天栄村</v>
      </c>
    </row>
    <row r="229" spans="1:4" x14ac:dyDescent="0.4">
      <c r="A229" s="25" t="s">
        <v>108</v>
      </c>
      <c r="B229" s="25" t="s">
        <v>563</v>
      </c>
      <c r="C229" s="26"/>
      <c r="D229" s="23" t="str">
        <f t="shared" si="3"/>
        <v>福島県下郷町</v>
      </c>
    </row>
    <row r="230" spans="1:4" x14ac:dyDescent="0.4">
      <c r="A230" s="25" t="s">
        <v>108</v>
      </c>
      <c r="B230" s="25" t="s">
        <v>564</v>
      </c>
      <c r="C230" s="26"/>
      <c r="D230" s="23" t="str">
        <f t="shared" si="3"/>
        <v>福島県檜枝岐村</v>
      </c>
    </row>
    <row r="231" spans="1:4" x14ac:dyDescent="0.4">
      <c r="A231" s="25" t="s">
        <v>108</v>
      </c>
      <c r="B231" s="25" t="s">
        <v>565</v>
      </c>
      <c r="C231" s="26"/>
      <c r="D231" s="23" t="str">
        <f t="shared" si="3"/>
        <v>福島県只見町</v>
      </c>
    </row>
    <row r="232" spans="1:4" x14ac:dyDescent="0.4">
      <c r="A232" s="25" t="s">
        <v>108</v>
      </c>
      <c r="B232" s="25" t="s">
        <v>566</v>
      </c>
      <c r="C232" s="26"/>
      <c r="D232" s="23" t="str">
        <f t="shared" si="3"/>
        <v>福島県北塩原村</v>
      </c>
    </row>
    <row r="233" spans="1:4" x14ac:dyDescent="0.4">
      <c r="A233" s="25" t="s">
        <v>108</v>
      </c>
      <c r="B233" s="25" t="s">
        <v>567</v>
      </c>
      <c r="C233" s="26"/>
      <c r="D233" s="23" t="str">
        <f t="shared" si="3"/>
        <v>福島県西会津町</v>
      </c>
    </row>
    <row r="234" spans="1:4" x14ac:dyDescent="0.4">
      <c r="A234" s="25" t="s">
        <v>108</v>
      </c>
      <c r="B234" s="25" t="s">
        <v>568</v>
      </c>
      <c r="C234" s="26"/>
      <c r="D234" s="23" t="str">
        <f t="shared" si="3"/>
        <v>福島県磐梯町</v>
      </c>
    </row>
    <row r="235" spans="1:4" x14ac:dyDescent="0.4">
      <c r="A235" s="25" t="s">
        <v>108</v>
      </c>
      <c r="B235" s="25" t="s">
        <v>569</v>
      </c>
      <c r="C235" s="26"/>
      <c r="D235" s="23" t="str">
        <f t="shared" si="3"/>
        <v>福島県猪苗代町</v>
      </c>
    </row>
    <row r="236" spans="1:4" x14ac:dyDescent="0.4">
      <c r="A236" s="25" t="s">
        <v>108</v>
      </c>
      <c r="B236" s="25" t="s">
        <v>570</v>
      </c>
      <c r="C236" s="26"/>
      <c r="D236" s="23" t="str">
        <f t="shared" si="3"/>
        <v>福島県湯川村</v>
      </c>
    </row>
    <row r="237" spans="1:4" x14ac:dyDescent="0.4">
      <c r="A237" s="25" t="s">
        <v>108</v>
      </c>
      <c r="B237" s="25" t="s">
        <v>571</v>
      </c>
      <c r="C237" s="26"/>
      <c r="D237" s="23" t="str">
        <f t="shared" si="3"/>
        <v>福島県柳津町</v>
      </c>
    </row>
    <row r="238" spans="1:4" x14ac:dyDescent="0.4">
      <c r="A238" s="25" t="s">
        <v>108</v>
      </c>
      <c r="B238" s="25" t="s">
        <v>572</v>
      </c>
      <c r="C238" s="26"/>
      <c r="D238" s="23" t="str">
        <f t="shared" si="3"/>
        <v>福島県三島町</v>
      </c>
    </row>
    <row r="239" spans="1:4" x14ac:dyDescent="0.4">
      <c r="A239" s="25" t="s">
        <v>108</v>
      </c>
      <c r="B239" s="25" t="s">
        <v>545</v>
      </c>
      <c r="C239" s="26"/>
      <c r="D239" s="23" t="str">
        <f t="shared" si="3"/>
        <v>福島県金山町</v>
      </c>
    </row>
    <row r="240" spans="1:4" x14ac:dyDescent="0.4">
      <c r="A240" s="25" t="s">
        <v>108</v>
      </c>
      <c r="B240" s="25" t="s">
        <v>573</v>
      </c>
      <c r="C240" s="26"/>
      <c r="D240" s="23" t="str">
        <f t="shared" si="3"/>
        <v>福島県昭和村</v>
      </c>
    </row>
    <row r="241" spans="1:4" x14ac:dyDescent="0.4">
      <c r="A241" s="25" t="s">
        <v>108</v>
      </c>
      <c r="B241" s="25" t="s">
        <v>574</v>
      </c>
      <c r="C241" s="26"/>
      <c r="D241" s="23" t="str">
        <f t="shared" si="3"/>
        <v>福島県会津美里町</v>
      </c>
    </row>
    <row r="242" spans="1:4" x14ac:dyDescent="0.4">
      <c r="A242" s="25" t="s">
        <v>108</v>
      </c>
      <c r="B242" s="25" t="s">
        <v>575</v>
      </c>
      <c r="C242" s="26"/>
      <c r="D242" s="23" t="str">
        <f t="shared" si="3"/>
        <v>福島県西郷村</v>
      </c>
    </row>
    <row r="243" spans="1:4" x14ac:dyDescent="0.4">
      <c r="A243" s="25" t="s">
        <v>108</v>
      </c>
      <c r="B243" s="25" t="s">
        <v>576</v>
      </c>
      <c r="C243" s="26"/>
      <c r="D243" s="23" t="str">
        <f t="shared" si="3"/>
        <v>福島県泉崎村</v>
      </c>
    </row>
    <row r="244" spans="1:4" x14ac:dyDescent="0.4">
      <c r="A244" s="25" t="s">
        <v>108</v>
      </c>
      <c r="B244" s="25" t="s">
        <v>577</v>
      </c>
      <c r="C244" s="26"/>
      <c r="D244" s="23" t="str">
        <f t="shared" si="3"/>
        <v>福島県中島村</v>
      </c>
    </row>
    <row r="245" spans="1:4" x14ac:dyDescent="0.4">
      <c r="A245" s="25" t="s">
        <v>108</v>
      </c>
      <c r="B245" s="25" t="s">
        <v>578</v>
      </c>
      <c r="C245" s="26"/>
      <c r="D245" s="23" t="str">
        <f t="shared" si="3"/>
        <v>福島県矢祭町</v>
      </c>
    </row>
    <row r="246" spans="1:4" x14ac:dyDescent="0.4">
      <c r="A246" s="25" t="s">
        <v>108</v>
      </c>
      <c r="B246" s="25" t="s">
        <v>579</v>
      </c>
      <c r="C246" s="26"/>
      <c r="D246" s="23" t="str">
        <f t="shared" si="3"/>
        <v>福島県塙町</v>
      </c>
    </row>
    <row r="247" spans="1:4" x14ac:dyDescent="0.4">
      <c r="A247" s="25" t="s">
        <v>108</v>
      </c>
      <c r="B247" s="25" t="s">
        <v>580</v>
      </c>
      <c r="C247" s="26"/>
      <c r="D247" s="23" t="str">
        <f t="shared" si="3"/>
        <v>福島県鮫川村</v>
      </c>
    </row>
    <row r="248" spans="1:4" x14ac:dyDescent="0.4">
      <c r="A248" s="25" t="s">
        <v>108</v>
      </c>
      <c r="B248" s="25" t="s">
        <v>581</v>
      </c>
      <c r="C248" s="26"/>
      <c r="D248" s="23" t="str">
        <f t="shared" si="3"/>
        <v>福島県平田村</v>
      </c>
    </row>
    <row r="249" spans="1:4" x14ac:dyDescent="0.4">
      <c r="A249" s="25" t="s">
        <v>108</v>
      </c>
      <c r="B249" s="25" t="s">
        <v>582</v>
      </c>
      <c r="C249" s="26"/>
      <c r="D249" s="23" t="str">
        <f t="shared" si="3"/>
        <v>福島県浅川町</v>
      </c>
    </row>
    <row r="250" spans="1:4" x14ac:dyDescent="0.4">
      <c r="A250" s="25" t="s">
        <v>108</v>
      </c>
      <c r="B250" s="25" t="s">
        <v>583</v>
      </c>
      <c r="C250" s="26"/>
      <c r="D250" s="23" t="str">
        <f t="shared" si="3"/>
        <v>福島県古殿町</v>
      </c>
    </row>
    <row r="251" spans="1:4" x14ac:dyDescent="0.4">
      <c r="A251" s="25" t="s">
        <v>108</v>
      </c>
      <c r="B251" s="25" t="s">
        <v>584</v>
      </c>
      <c r="C251" s="26"/>
      <c r="D251" s="23" t="str">
        <f t="shared" si="3"/>
        <v>福島県三春町</v>
      </c>
    </row>
    <row r="252" spans="1:4" x14ac:dyDescent="0.4">
      <c r="A252" s="25" t="s">
        <v>108</v>
      </c>
      <c r="B252" s="25" t="s">
        <v>585</v>
      </c>
      <c r="C252" s="26"/>
      <c r="D252" s="23" t="str">
        <f t="shared" si="3"/>
        <v>福島県小野町</v>
      </c>
    </row>
    <row r="253" spans="1:4" x14ac:dyDescent="0.4">
      <c r="A253" s="25" t="s">
        <v>108</v>
      </c>
      <c r="B253" s="25" t="s">
        <v>586</v>
      </c>
      <c r="C253" s="26"/>
      <c r="D253" s="23" t="str">
        <f t="shared" si="3"/>
        <v>福島県広野町</v>
      </c>
    </row>
    <row r="254" spans="1:4" x14ac:dyDescent="0.4">
      <c r="A254" s="25" t="s">
        <v>108</v>
      </c>
      <c r="B254" s="25" t="s">
        <v>587</v>
      </c>
      <c r="C254" s="26"/>
      <c r="D254" s="23" t="str">
        <f t="shared" si="3"/>
        <v>福島県楢葉町</v>
      </c>
    </row>
    <row r="255" spans="1:4" x14ac:dyDescent="0.4">
      <c r="A255" s="25" t="s">
        <v>108</v>
      </c>
      <c r="B255" s="25" t="s">
        <v>588</v>
      </c>
      <c r="C255" s="26"/>
      <c r="D255" s="23" t="str">
        <f t="shared" si="3"/>
        <v>福島県富岡町</v>
      </c>
    </row>
    <row r="256" spans="1:4" x14ac:dyDescent="0.4">
      <c r="A256" s="25" t="s">
        <v>108</v>
      </c>
      <c r="B256" s="25" t="s">
        <v>589</v>
      </c>
      <c r="C256" s="26"/>
      <c r="D256" s="23" t="str">
        <f t="shared" si="3"/>
        <v>福島県川内村</v>
      </c>
    </row>
    <row r="257" spans="1:4" x14ac:dyDescent="0.4">
      <c r="A257" s="25" t="s">
        <v>108</v>
      </c>
      <c r="B257" s="25" t="s">
        <v>590</v>
      </c>
      <c r="C257" s="26"/>
      <c r="D257" s="23" t="str">
        <f t="shared" si="3"/>
        <v>福島県大熊町</v>
      </c>
    </row>
    <row r="258" spans="1:4" x14ac:dyDescent="0.4">
      <c r="A258" s="25" t="s">
        <v>108</v>
      </c>
      <c r="B258" s="25" t="s">
        <v>591</v>
      </c>
      <c r="C258" s="26"/>
      <c r="D258" s="23" t="str">
        <f t="shared" si="3"/>
        <v>福島県双葉町</v>
      </c>
    </row>
    <row r="259" spans="1:4" x14ac:dyDescent="0.4">
      <c r="A259" s="25" t="s">
        <v>108</v>
      </c>
      <c r="B259" s="25" t="s">
        <v>592</v>
      </c>
      <c r="C259" s="26"/>
      <c r="D259" s="23" t="str">
        <f t="shared" ref="D259:D322" si="4">A259&amp;B259</f>
        <v>福島県浪江町</v>
      </c>
    </row>
    <row r="260" spans="1:4" x14ac:dyDescent="0.4">
      <c r="A260" s="25" t="s">
        <v>108</v>
      </c>
      <c r="B260" s="25" t="s">
        <v>593</v>
      </c>
      <c r="C260" s="26"/>
      <c r="D260" s="23" t="str">
        <f t="shared" si="4"/>
        <v>福島県葛尾村</v>
      </c>
    </row>
    <row r="261" spans="1:4" x14ac:dyDescent="0.4">
      <c r="A261" s="25" t="s">
        <v>108</v>
      </c>
      <c r="B261" s="25" t="s">
        <v>594</v>
      </c>
      <c r="C261" s="26"/>
      <c r="D261" s="23" t="str">
        <f t="shared" si="4"/>
        <v>福島県新地町</v>
      </c>
    </row>
    <row r="262" spans="1:4" x14ac:dyDescent="0.4">
      <c r="A262" s="25" t="s">
        <v>108</v>
      </c>
      <c r="B262" s="25" t="s">
        <v>595</v>
      </c>
      <c r="C262" s="26"/>
      <c r="D262" s="23" t="str">
        <f t="shared" si="4"/>
        <v>福島県飯舘村</v>
      </c>
    </row>
    <row r="263" spans="1:4" x14ac:dyDescent="0.4">
      <c r="A263" s="25" t="s">
        <v>109</v>
      </c>
      <c r="B263" s="25" t="s">
        <v>596</v>
      </c>
      <c r="C263" s="26"/>
      <c r="D263" s="23" t="str">
        <f t="shared" si="4"/>
        <v>茨城県かすみがうら市</v>
      </c>
    </row>
    <row r="264" spans="1:4" x14ac:dyDescent="0.4">
      <c r="A264" s="25" t="s">
        <v>109</v>
      </c>
      <c r="B264" s="25" t="s">
        <v>597</v>
      </c>
      <c r="C264" s="26"/>
      <c r="D264" s="23" t="str">
        <f t="shared" si="4"/>
        <v>茨城県行方市</v>
      </c>
    </row>
    <row r="265" spans="1:4" x14ac:dyDescent="0.4">
      <c r="A265" s="25" t="s">
        <v>109</v>
      </c>
      <c r="B265" s="25" t="s">
        <v>598</v>
      </c>
      <c r="C265" s="26"/>
      <c r="D265" s="23" t="str">
        <f t="shared" si="4"/>
        <v>茨城県大洗町</v>
      </c>
    </row>
    <row r="266" spans="1:4" x14ac:dyDescent="0.4">
      <c r="A266" s="25" t="s">
        <v>109</v>
      </c>
      <c r="B266" s="25" t="s">
        <v>599</v>
      </c>
      <c r="C266" s="26"/>
      <c r="D266" s="23" t="str">
        <f t="shared" si="4"/>
        <v>茨城県城里町</v>
      </c>
    </row>
    <row r="267" spans="1:4" x14ac:dyDescent="0.4">
      <c r="A267" s="25" t="s">
        <v>109</v>
      </c>
      <c r="B267" s="25" t="s">
        <v>600</v>
      </c>
      <c r="C267" s="26"/>
      <c r="D267" s="23" t="str">
        <f t="shared" si="4"/>
        <v>茨城県大子町</v>
      </c>
    </row>
    <row r="268" spans="1:4" x14ac:dyDescent="0.4">
      <c r="A268" s="25" t="s">
        <v>109</v>
      </c>
      <c r="B268" s="25" t="s">
        <v>601</v>
      </c>
      <c r="C268" s="26"/>
      <c r="D268" s="23" t="str">
        <f t="shared" si="4"/>
        <v>茨城県美浦村</v>
      </c>
    </row>
    <row r="269" spans="1:4" x14ac:dyDescent="0.4">
      <c r="A269" s="25" t="s">
        <v>109</v>
      </c>
      <c r="B269" s="25" t="s">
        <v>602</v>
      </c>
      <c r="C269" s="26"/>
      <c r="D269" s="23" t="str">
        <f t="shared" si="4"/>
        <v>茨城県阿見町</v>
      </c>
    </row>
    <row r="270" spans="1:4" x14ac:dyDescent="0.4">
      <c r="A270" s="25" t="s">
        <v>109</v>
      </c>
      <c r="B270" s="25" t="s">
        <v>603</v>
      </c>
      <c r="C270" s="26"/>
      <c r="D270" s="23" t="str">
        <f t="shared" si="4"/>
        <v>茨城県河内町</v>
      </c>
    </row>
    <row r="271" spans="1:4" x14ac:dyDescent="0.4">
      <c r="A271" s="25" t="s">
        <v>109</v>
      </c>
      <c r="B271" s="25" t="s">
        <v>604</v>
      </c>
      <c r="C271" s="26"/>
      <c r="D271" s="23" t="str">
        <f t="shared" si="4"/>
        <v>茨城県八千代町</v>
      </c>
    </row>
    <row r="272" spans="1:4" x14ac:dyDescent="0.4">
      <c r="A272" s="25" t="s">
        <v>109</v>
      </c>
      <c r="B272" s="25" t="s">
        <v>605</v>
      </c>
      <c r="C272" s="26"/>
      <c r="D272" s="23" t="str">
        <f t="shared" si="4"/>
        <v>茨城県五霞町</v>
      </c>
    </row>
    <row r="273" spans="1:4" x14ac:dyDescent="0.4">
      <c r="A273" s="25" t="s">
        <v>109</v>
      </c>
      <c r="B273" s="25" t="s">
        <v>606</v>
      </c>
      <c r="C273" s="26"/>
      <c r="D273" s="23" t="str">
        <f t="shared" si="4"/>
        <v>茨城県利根町</v>
      </c>
    </row>
    <row r="274" spans="1:4" x14ac:dyDescent="0.4">
      <c r="A274" s="25" t="s">
        <v>110</v>
      </c>
      <c r="B274" s="25" t="s">
        <v>607</v>
      </c>
      <c r="C274" s="26"/>
      <c r="D274" s="23" t="str">
        <f t="shared" si="4"/>
        <v>栃木県上三川町</v>
      </c>
    </row>
    <row r="275" spans="1:4" x14ac:dyDescent="0.4">
      <c r="A275" s="25" t="s">
        <v>110</v>
      </c>
      <c r="B275" s="25" t="s">
        <v>608</v>
      </c>
      <c r="C275" s="26"/>
      <c r="D275" s="23" t="str">
        <f t="shared" si="4"/>
        <v>栃木県益子町</v>
      </c>
    </row>
    <row r="276" spans="1:4" x14ac:dyDescent="0.4">
      <c r="A276" s="25" t="s">
        <v>110</v>
      </c>
      <c r="B276" s="25" t="s">
        <v>609</v>
      </c>
      <c r="C276" s="26"/>
      <c r="D276" s="23" t="str">
        <f t="shared" si="4"/>
        <v>栃木県茂木町</v>
      </c>
    </row>
    <row r="277" spans="1:4" x14ac:dyDescent="0.4">
      <c r="A277" s="25" t="s">
        <v>110</v>
      </c>
      <c r="B277" s="25" t="s">
        <v>610</v>
      </c>
      <c r="C277" s="26"/>
      <c r="D277" s="23" t="str">
        <f t="shared" si="4"/>
        <v>栃木県市貝町</v>
      </c>
    </row>
    <row r="278" spans="1:4" x14ac:dyDescent="0.4">
      <c r="A278" s="25" t="s">
        <v>110</v>
      </c>
      <c r="B278" s="25" t="s">
        <v>611</v>
      </c>
      <c r="C278" s="26"/>
      <c r="D278" s="23" t="str">
        <f t="shared" si="4"/>
        <v>栃木県芳賀町</v>
      </c>
    </row>
    <row r="279" spans="1:4" x14ac:dyDescent="0.4">
      <c r="A279" s="25" t="s">
        <v>110</v>
      </c>
      <c r="B279" s="25" t="s">
        <v>612</v>
      </c>
      <c r="C279" s="26"/>
      <c r="D279" s="23" t="str">
        <f t="shared" si="4"/>
        <v>栃木県野木町</v>
      </c>
    </row>
    <row r="280" spans="1:4" x14ac:dyDescent="0.4">
      <c r="A280" s="25" t="s">
        <v>110</v>
      </c>
      <c r="B280" s="25" t="s">
        <v>613</v>
      </c>
      <c r="C280" s="26"/>
      <c r="D280" s="23" t="str">
        <f t="shared" si="4"/>
        <v>栃木県塩谷町</v>
      </c>
    </row>
    <row r="281" spans="1:4" x14ac:dyDescent="0.4">
      <c r="A281" s="25" t="s">
        <v>110</v>
      </c>
      <c r="B281" s="25" t="s">
        <v>614</v>
      </c>
      <c r="C281" s="26"/>
      <c r="D281" s="23" t="str">
        <f t="shared" si="4"/>
        <v>栃木県高根沢町</v>
      </c>
    </row>
    <row r="282" spans="1:4" x14ac:dyDescent="0.4">
      <c r="A282" s="25" t="s">
        <v>110</v>
      </c>
      <c r="B282" s="25" t="s">
        <v>615</v>
      </c>
      <c r="C282" s="26"/>
      <c r="D282" s="23" t="str">
        <f t="shared" si="4"/>
        <v>栃木県那須町</v>
      </c>
    </row>
    <row r="283" spans="1:4" x14ac:dyDescent="0.4">
      <c r="A283" s="25" t="s">
        <v>110</v>
      </c>
      <c r="B283" s="25" t="s">
        <v>616</v>
      </c>
      <c r="C283" s="26"/>
      <c r="D283" s="23" t="str">
        <f t="shared" si="4"/>
        <v>栃木県那珂川町</v>
      </c>
    </row>
    <row r="284" spans="1:4" x14ac:dyDescent="0.4">
      <c r="A284" s="25" t="s">
        <v>111</v>
      </c>
      <c r="B284" s="25" t="s">
        <v>617</v>
      </c>
      <c r="C284" s="26"/>
      <c r="D284" s="23" t="str">
        <f t="shared" si="4"/>
        <v>群馬県榛東村</v>
      </c>
    </row>
    <row r="285" spans="1:4" x14ac:dyDescent="0.4">
      <c r="A285" s="25" t="s">
        <v>111</v>
      </c>
      <c r="B285" s="25" t="s">
        <v>618</v>
      </c>
      <c r="C285" s="26"/>
      <c r="D285" s="23" t="str">
        <f t="shared" si="4"/>
        <v>群馬県上野村</v>
      </c>
    </row>
    <row r="286" spans="1:4" x14ac:dyDescent="0.4">
      <c r="A286" s="25" t="s">
        <v>111</v>
      </c>
      <c r="B286" s="25" t="s">
        <v>619</v>
      </c>
      <c r="C286" s="26"/>
      <c r="D286" s="23" t="str">
        <f t="shared" si="4"/>
        <v>群馬県神流町</v>
      </c>
    </row>
    <row r="287" spans="1:4" x14ac:dyDescent="0.4">
      <c r="A287" s="25" t="s">
        <v>111</v>
      </c>
      <c r="B287" s="25" t="s">
        <v>620</v>
      </c>
      <c r="C287" s="26"/>
      <c r="D287" s="23" t="str">
        <f t="shared" si="4"/>
        <v>群馬県下仁田町</v>
      </c>
    </row>
    <row r="288" spans="1:4" x14ac:dyDescent="0.4">
      <c r="A288" s="25" t="s">
        <v>111</v>
      </c>
      <c r="B288" s="25" t="s">
        <v>621</v>
      </c>
      <c r="C288" s="26"/>
      <c r="D288" s="23" t="str">
        <f t="shared" si="4"/>
        <v>群馬県南牧村</v>
      </c>
    </row>
    <row r="289" spans="1:4" x14ac:dyDescent="0.4">
      <c r="A289" s="25" t="s">
        <v>111</v>
      </c>
      <c r="B289" s="25" t="s">
        <v>622</v>
      </c>
      <c r="C289" s="26"/>
      <c r="D289" s="23" t="str">
        <f t="shared" si="4"/>
        <v>群馬県甘楽町</v>
      </c>
    </row>
    <row r="290" spans="1:4" x14ac:dyDescent="0.4">
      <c r="A290" s="25" t="s">
        <v>111</v>
      </c>
      <c r="B290" s="25" t="s">
        <v>623</v>
      </c>
      <c r="C290" s="26"/>
      <c r="D290" s="23" t="str">
        <f t="shared" si="4"/>
        <v>群馬県中之条町</v>
      </c>
    </row>
    <row r="291" spans="1:4" x14ac:dyDescent="0.4">
      <c r="A291" s="25" t="s">
        <v>111</v>
      </c>
      <c r="B291" s="25" t="s">
        <v>624</v>
      </c>
      <c r="C291" s="26"/>
      <c r="D291" s="23" t="str">
        <f t="shared" si="4"/>
        <v>群馬県長野原町</v>
      </c>
    </row>
    <row r="292" spans="1:4" x14ac:dyDescent="0.4">
      <c r="A292" s="25" t="s">
        <v>111</v>
      </c>
      <c r="B292" s="25" t="s">
        <v>625</v>
      </c>
      <c r="C292" s="26"/>
      <c r="D292" s="23" t="str">
        <f t="shared" si="4"/>
        <v>群馬県嬬恋村</v>
      </c>
    </row>
    <row r="293" spans="1:4" x14ac:dyDescent="0.4">
      <c r="A293" s="25" t="s">
        <v>111</v>
      </c>
      <c r="B293" s="25" t="s">
        <v>626</v>
      </c>
      <c r="C293" s="26"/>
      <c r="D293" s="23" t="str">
        <f t="shared" si="4"/>
        <v>群馬県草津町</v>
      </c>
    </row>
    <row r="294" spans="1:4" x14ac:dyDescent="0.4">
      <c r="A294" s="25" t="s">
        <v>111</v>
      </c>
      <c r="B294" s="25" t="s">
        <v>627</v>
      </c>
      <c r="C294" s="26"/>
      <c r="D294" s="23" t="str">
        <f t="shared" si="4"/>
        <v>群馬県高山村</v>
      </c>
    </row>
    <row r="295" spans="1:4" x14ac:dyDescent="0.4">
      <c r="A295" s="25" t="s">
        <v>111</v>
      </c>
      <c r="B295" s="25" t="s">
        <v>628</v>
      </c>
      <c r="C295" s="26"/>
      <c r="D295" s="23" t="str">
        <f t="shared" si="4"/>
        <v>群馬県片品村</v>
      </c>
    </row>
    <row r="296" spans="1:4" x14ac:dyDescent="0.4">
      <c r="A296" s="25" t="s">
        <v>111</v>
      </c>
      <c r="B296" s="25" t="s">
        <v>629</v>
      </c>
      <c r="C296" s="26"/>
      <c r="D296" s="23" t="str">
        <f t="shared" si="4"/>
        <v>群馬県川場村</v>
      </c>
    </row>
    <row r="297" spans="1:4" x14ac:dyDescent="0.4">
      <c r="A297" s="25" t="s">
        <v>111</v>
      </c>
      <c r="B297" s="25" t="s">
        <v>573</v>
      </c>
      <c r="C297" s="26"/>
      <c r="D297" s="23" t="str">
        <f t="shared" si="4"/>
        <v>群馬県昭和村</v>
      </c>
    </row>
    <row r="298" spans="1:4" x14ac:dyDescent="0.4">
      <c r="A298" s="25" t="s">
        <v>111</v>
      </c>
      <c r="B298" s="25" t="s">
        <v>630</v>
      </c>
      <c r="C298" s="26"/>
      <c r="D298" s="23" t="str">
        <f t="shared" si="4"/>
        <v>群馬県みなかみ町</v>
      </c>
    </row>
    <row r="299" spans="1:4" x14ac:dyDescent="0.4">
      <c r="A299" s="25" t="s">
        <v>111</v>
      </c>
      <c r="B299" s="25" t="s">
        <v>631</v>
      </c>
      <c r="C299" s="26"/>
      <c r="D299" s="23" t="str">
        <f t="shared" si="4"/>
        <v>群馬県板倉町</v>
      </c>
    </row>
    <row r="300" spans="1:4" x14ac:dyDescent="0.4">
      <c r="A300" s="25" t="s">
        <v>111</v>
      </c>
      <c r="B300" s="25" t="s">
        <v>632</v>
      </c>
      <c r="C300" s="26"/>
      <c r="D300" s="23" t="str">
        <f t="shared" si="4"/>
        <v>群馬県明和町</v>
      </c>
    </row>
    <row r="301" spans="1:4" x14ac:dyDescent="0.4">
      <c r="A301" s="25" t="s">
        <v>111</v>
      </c>
      <c r="B301" s="25" t="s">
        <v>633</v>
      </c>
      <c r="C301" s="26"/>
      <c r="D301" s="23" t="str">
        <f t="shared" si="4"/>
        <v>群馬県千代田町</v>
      </c>
    </row>
    <row r="302" spans="1:4" x14ac:dyDescent="0.4">
      <c r="A302" s="25" t="s">
        <v>111</v>
      </c>
      <c r="B302" s="25" t="s">
        <v>634</v>
      </c>
      <c r="C302" s="26"/>
      <c r="D302" s="23" t="str">
        <f t="shared" si="4"/>
        <v>群馬県邑楽町</v>
      </c>
    </row>
    <row r="303" spans="1:4" x14ac:dyDescent="0.4">
      <c r="A303" s="25" t="s">
        <v>112</v>
      </c>
      <c r="B303" s="25" t="s">
        <v>635</v>
      </c>
      <c r="C303" s="26"/>
      <c r="D303" s="23" t="str">
        <f t="shared" si="4"/>
        <v>埼玉県毛呂山町</v>
      </c>
    </row>
    <row r="304" spans="1:4" x14ac:dyDescent="0.4">
      <c r="A304" s="25" t="s">
        <v>112</v>
      </c>
      <c r="B304" s="25" t="s">
        <v>636</v>
      </c>
      <c r="C304" s="26"/>
      <c r="D304" s="23" t="str">
        <f t="shared" si="4"/>
        <v>埼玉県越生町</v>
      </c>
    </row>
    <row r="305" spans="1:4" x14ac:dyDescent="0.4">
      <c r="A305" s="25" t="s">
        <v>112</v>
      </c>
      <c r="B305" s="25" t="s">
        <v>637</v>
      </c>
      <c r="C305" s="26"/>
      <c r="D305" s="23" t="str">
        <f t="shared" si="4"/>
        <v>埼玉県滑川町</v>
      </c>
    </row>
    <row r="306" spans="1:4" x14ac:dyDescent="0.4">
      <c r="A306" s="25" t="s">
        <v>112</v>
      </c>
      <c r="B306" s="25" t="s">
        <v>638</v>
      </c>
      <c r="C306" s="26"/>
      <c r="D306" s="23" t="str">
        <f t="shared" si="4"/>
        <v>埼玉県小川町</v>
      </c>
    </row>
    <row r="307" spans="1:4" x14ac:dyDescent="0.4">
      <c r="A307" s="25" t="s">
        <v>112</v>
      </c>
      <c r="B307" s="25" t="s">
        <v>639</v>
      </c>
      <c r="C307" s="26"/>
      <c r="D307" s="23" t="str">
        <f t="shared" si="4"/>
        <v>埼玉県川島町</v>
      </c>
    </row>
    <row r="308" spans="1:4" x14ac:dyDescent="0.4">
      <c r="A308" s="25" t="s">
        <v>112</v>
      </c>
      <c r="B308" s="25" t="s">
        <v>640</v>
      </c>
      <c r="C308" s="26"/>
      <c r="D308" s="23" t="str">
        <f t="shared" si="4"/>
        <v>埼玉県吉見町</v>
      </c>
    </row>
    <row r="309" spans="1:4" x14ac:dyDescent="0.4">
      <c r="A309" s="25" t="s">
        <v>112</v>
      </c>
      <c r="B309" s="25" t="s">
        <v>641</v>
      </c>
      <c r="C309" s="26"/>
      <c r="D309" s="23" t="str">
        <f t="shared" si="4"/>
        <v>埼玉県鳩山町</v>
      </c>
    </row>
    <row r="310" spans="1:4" x14ac:dyDescent="0.4">
      <c r="A310" s="25" t="s">
        <v>112</v>
      </c>
      <c r="B310" s="25" t="s">
        <v>642</v>
      </c>
      <c r="C310" s="26"/>
      <c r="D310" s="23" t="str">
        <f t="shared" si="4"/>
        <v>埼玉県ときがわ町</v>
      </c>
    </row>
    <row r="311" spans="1:4" x14ac:dyDescent="0.4">
      <c r="A311" s="25" t="s">
        <v>112</v>
      </c>
      <c r="B311" s="25" t="s">
        <v>643</v>
      </c>
      <c r="C311" s="26"/>
      <c r="D311" s="23" t="str">
        <f t="shared" si="4"/>
        <v>埼玉県横瀬町</v>
      </c>
    </row>
    <row r="312" spans="1:4" x14ac:dyDescent="0.4">
      <c r="A312" s="25" t="s">
        <v>112</v>
      </c>
      <c r="B312" s="25" t="s">
        <v>644</v>
      </c>
      <c r="C312" s="26"/>
      <c r="D312" s="23" t="str">
        <f t="shared" si="4"/>
        <v>埼玉県皆野町</v>
      </c>
    </row>
    <row r="313" spans="1:4" x14ac:dyDescent="0.4">
      <c r="A313" s="25" t="s">
        <v>112</v>
      </c>
      <c r="B313" s="25" t="s">
        <v>645</v>
      </c>
      <c r="C313" s="26"/>
      <c r="D313" s="23" t="str">
        <f t="shared" si="4"/>
        <v>埼玉県長瀞町</v>
      </c>
    </row>
    <row r="314" spans="1:4" x14ac:dyDescent="0.4">
      <c r="A314" s="25" t="s">
        <v>112</v>
      </c>
      <c r="B314" s="25" t="s">
        <v>646</v>
      </c>
      <c r="C314" s="26"/>
      <c r="D314" s="23" t="str">
        <f t="shared" si="4"/>
        <v>埼玉県小鹿野町</v>
      </c>
    </row>
    <row r="315" spans="1:4" x14ac:dyDescent="0.4">
      <c r="A315" s="25" t="s">
        <v>112</v>
      </c>
      <c r="B315" s="25" t="s">
        <v>647</v>
      </c>
      <c r="C315" s="26"/>
      <c r="D315" s="23" t="str">
        <f t="shared" si="4"/>
        <v>埼玉県東秩父村</v>
      </c>
    </row>
    <row r="316" spans="1:4" x14ac:dyDescent="0.4">
      <c r="A316" s="25" t="s">
        <v>112</v>
      </c>
      <c r="B316" s="25" t="s">
        <v>523</v>
      </c>
      <c r="C316" s="26"/>
      <c r="D316" s="23" t="str">
        <f t="shared" si="4"/>
        <v>埼玉県美里町</v>
      </c>
    </row>
    <row r="317" spans="1:4" x14ac:dyDescent="0.4">
      <c r="A317" s="25" t="s">
        <v>112</v>
      </c>
      <c r="B317" s="25" t="s">
        <v>648</v>
      </c>
      <c r="C317" s="26"/>
      <c r="D317" s="23" t="str">
        <f t="shared" si="4"/>
        <v>埼玉県神川町</v>
      </c>
    </row>
    <row r="318" spans="1:4" x14ac:dyDescent="0.4">
      <c r="A318" s="25" t="s">
        <v>112</v>
      </c>
      <c r="B318" s="25" t="s">
        <v>649</v>
      </c>
      <c r="C318" s="26"/>
      <c r="D318" s="23" t="str">
        <f t="shared" si="4"/>
        <v>埼玉県宮代町</v>
      </c>
    </row>
    <row r="319" spans="1:4" x14ac:dyDescent="0.4">
      <c r="A319" s="25" t="s">
        <v>112</v>
      </c>
      <c r="B319" s="25" t="s">
        <v>650</v>
      </c>
      <c r="C319" s="26"/>
      <c r="D319" s="23" t="str">
        <f t="shared" si="4"/>
        <v>埼玉県松伏町</v>
      </c>
    </row>
    <row r="320" spans="1:4" x14ac:dyDescent="0.4">
      <c r="A320" s="25" t="s">
        <v>113</v>
      </c>
      <c r="B320" s="25" t="s">
        <v>651</v>
      </c>
      <c r="C320" s="26"/>
      <c r="D320" s="23" t="str">
        <f t="shared" si="4"/>
        <v>千葉県勝浦市</v>
      </c>
    </row>
    <row r="321" spans="1:4" x14ac:dyDescent="0.4">
      <c r="A321" s="25" t="s">
        <v>113</v>
      </c>
      <c r="B321" s="25" t="s">
        <v>652</v>
      </c>
      <c r="C321" s="26"/>
      <c r="D321" s="23" t="str">
        <f t="shared" si="4"/>
        <v>千葉県南房総市</v>
      </c>
    </row>
    <row r="322" spans="1:4" x14ac:dyDescent="0.4">
      <c r="A322" s="25" t="s">
        <v>113</v>
      </c>
      <c r="B322" s="25" t="s">
        <v>653</v>
      </c>
      <c r="C322" s="26"/>
      <c r="D322" s="23" t="str">
        <f t="shared" si="4"/>
        <v>千葉県酒々井町</v>
      </c>
    </row>
    <row r="323" spans="1:4" x14ac:dyDescent="0.4">
      <c r="A323" s="25" t="s">
        <v>113</v>
      </c>
      <c r="B323" s="25" t="s">
        <v>654</v>
      </c>
      <c r="C323" s="26"/>
      <c r="D323" s="23" t="str">
        <f t="shared" ref="D323:D386" si="5">A323&amp;B323</f>
        <v>千葉県栄町</v>
      </c>
    </row>
    <row r="324" spans="1:4" x14ac:dyDescent="0.4">
      <c r="A324" s="25" t="s">
        <v>113</v>
      </c>
      <c r="B324" s="25" t="s">
        <v>655</v>
      </c>
      <c r="C324" s="26"/>
      <c r="D324" s="23" t="str">
        <f t="shared" si="5"/>
        <v>千葉県神崎町</v>
      </c>
    </row>
    <row r="325" spans="1:4" x14ac:dyDescent="0.4">
      <c r="A325" s="25" t="s">
        <v>113</v>
      </c>
      <c r="B325" s="25" t="s">
        <v>656</v>
      </c>
      <c r="C325" s="26"/>
      <c r="D325" s="23" t="str">
        <f t="shared" si="5"/>
        <v>千葉県多古町</v>
      </c>
    </row>
    <row r="326" spans="1:4" x14ac:dyDescent="0.4">
      <c r="A326" s="25" t="s">
        <v>113</v>
      </c>
      <c r="B326" s="25" t="s">
        <v>657</v>
      </c>
      <c r="C326" s="26"/>
      <c r="D326" s="23" t="str">
        <f t="shared" si="5"/>
        <v>千葉県東庄町</v>
      </c>
    </row>
    <row r="327" spans="1:4" x14ac:dyDescent="0.4">
      <c r="A327" s="25" t="s">
        <v>113</v>
      </c>
      <c r="B327" s="25" t="s">
        <v>658</v>
      </c>
      <c r="C327" s="26"/>
      <c r="D327" s="23" t="str">
        <f t="shared" si="5"/>
        <v>千葉県九十九里町</v>
      </c>
    </row>
    <row r="328" spans="1:4" x14ac:dyDescent="0.4">
      <c r="A328" s="25" t="s">
        <v>113</v>
      </c>
      <c r="B328" s="25" t="s">
        <v>659</v>
      </c>
      <c r="C328" s="26"/>
      <c r="D328" s="23" t="str">
        <f t="shared" si="5"/>
        <v>千葉県芝山町</v>
      </c>
    </row>
    <row r="329" spans="1:4" x14ac:dyDescent="0.4">
      <c r="A329" s="25" t="s">
        <v>113</v>
      </c>
      <c r="B329" s="25" t="s">
        <v>660</v>
      </c>
      <c r="C329" s="26"/>
      <c r="D329" s="23" t="str">
        <f t="shared" si="5"/>
        <v>千葉県横芝光町</v>
      </c>
    </row>
    <row r="330" spans="1:4" x14ac:dyDescent="0.4">
      <c r="A330" s="25" t="s">
        <v>113</v>
      </c>
      <c r="B330" s="25" t="s">
        <v>661</v>
      </c>
      <c r="C330" s="26"/>
      <c r="D330" s="23" t="str">
        <f t="shared" si="5"/>
        <v>千葉県一宮町</v>
      </c>
    </row>
    <row r="331" spans="1:4" x14ac:dyDescent="0.4">
      <c r="A331" s="25" t="s">
        <v>113</v>
      </c>
      <c r="B331" s="25" t="s">
        <v>662</v>
      </c>
      <c r="C331" s="26"/>
      <c r="D331" s="23" t="str">
        <f t="shared" si="5"/>
        <v>千葉県睦沢町</v>
      </c>
    </row>
    <row r="332" spans="1:4" x14ac:dyDescent="0.4">
      <c r="A332" s="25" t="s">
        <v>113</v>
      </c>
      <c r="B332" s="25" t="s">
        <v>663</v>
      </c>
      <c r="C332" s="26"/>
      <c r="D332" s="23" t="str">
        <f t="shared" si="5"/>
        <v>千葉県長生村</v>
      </c>
    </row>
    <row r="333" spans="1:4" x14ac:dyDescent="0.4">
      <c r="A333" s="25" t="s">
        <v>113</v>
      </c>
      <c r="B333" s="25" t="s">
        <v>664</v>
      </c>
      <c r="C333" s="26"/>
      <c r="D333" s="23" t="str">
        <f t="shared" si="5"/>
        <v>千葉県白子町</v>
      </c>
    </row>
    <row r="334" spans="1:4" x14ac:dyDescent="0.4">
      <c r="A334" s="25" t="s">
        <v>113</v>
      </c>
      <c r="B334" s="25" t="s">
        <v>665</v>
      </c>
      <c r="C334" s="26"/>
      <c r="D334" s="23" t="str">
        <f t="shared" si="5"/>
        <v>千葉県長柄町</v>
      </c>
    </row>
    <row r="335" spans="1:4" x14ac:dyDescent="0.4">
      <c r="A335" s="25" t="s">
        <v>113</v>
      </c>
      <c r="B335" s="25" t="s">
        <v>666</v>
      </c>
      <c r="C335" s="26"/>
      <c r="D335" s="23" t="str">
        <f t="shared" si="5"/>
        <v>千葉県長南町</v>
      </c>
    </row>
    <row r="336" spans="1:4" x14ac:dyDescent="0.4">
      <c r="A336" s="25" t="s">
        <v>113</v>
      </c>
      <c r="B336" s="25" t="s">
        <v>667</v>
      </c>
      <c r="C336" s="26"/>
      <c r="D336" s="23" t="str">
        <f t="shared" si="5"/>
        <v>千葉県大多喜町</v>
      </c>
    </row>
    <row r="337" spans="1:4" x14ac:dyDescent="0.4">
      <c r="A337" s="25" t="s">
        <v>113</v>
      </c>
      <c r="B337" s="25" t="s">
        <v>668</v>
      </c>
      <c r="C337" s="26"/>
      <c r="D337" s="23" t="str">
        <f t="shared" si="5"/>
        <v>千葉県御宿町</v>
      </c>
    </row>
    <row r="338" spans="1:4" x14ac:dyDescent="0.4">
      <c r="A338" s="25" t="s">
        <v>113</v>
      </c>
      <c r="B338" s="25" t="s">
        <v>669</v>
      </c>
      <c r="C338" s="26"/>
      <c r="D338" s="23" t="str">
        <f t="shared" si="5"/>
        <v>千葉県鋸南町</v>
      </c>
    </row>
    <row r="339" spans="1:4" x14ac:dyDescent="0.4">
      <c r="A339" s="25" t="s">
        <v>114</v>
      </c>
      <c r="B339" s="25" t="s">
        <v>670</v>
      </c>
      <c r="C339" s="26"/>
      <c r="D339" s="23" t="str">
        <f t="shared" si="5"/>
        <v>東京都檜原村</v>
      </c>
    </row>
    <row r="340" spans="1:4" x14ac:dyDescent="0.4">
      <c r="A340" s="25" t="s">
        <v>114</v>
      </c>
      <c r="B340" s="25" t="s">
        <v>671</v>
      </c>
      <c r="C340" s="26"/>
      <c r="D340" s="23" t="str">
        <f t="shared" si="5"/>
        <v>東京都奥多摩町</v>
      </c>
    </row>
    <row r="341" spans="1:4" x14ac:dyDescent="0.4">
      <c r="A341" s="25" t="s">
        <v>114</v>
      </c>
      <c r="B341" s="25" t="s">
        <v>672</v>
      </c>
      <c r="C341" s="26"/>
      <c r="D341" s="23" t="str">
        <f t="shared" si="5"/>
        <v>東京都利島村</v>
      </c>
    </row>
    <row r="342" spans="1:4" x14ac:dyDescent="0.4">
      <c r="A342" s="25" t="s">
        <v>114</v>
      </c>
      <c r="B342" s="25" t="s">
        <v>673</v>
      </c>
      <c r="C342" s="26"/>
      <c r="D342" s="23" t="str">
        <f t="shared" si="5"/>
        <v>東京都新島村</v>
      </c>
    </row>
    <row r="343" spans="1:4" x14ac:dyDescent="0.4">
      <c r="A343" s="25" t="s">
        <v>114</v>
      </c>
      <c r="B343" s="25" t="s">
        <v>674</v>
      </c>
      <c r="C343" s="26"/>
      <c r="D343" s="23" t="str">
        <f t="shared" si="5"/>
        <v>東京都神津島村</v>
      </c>
    </row>
    <row r="344" spans="1:4" x14ac:dyDescent="0.4">
      <c r="A344" s="25" t="s">
        <v>114</v>
      </c>
      <c r="B344" s="25" t="s">
        <v>675</v>
      </c>
      <c r="C344" s="26"/>
      <c r="D344" s="23" t="str">
        <f t="shared" si="5"/>
        <v>東京都三宅村</v>
      </c>
    </row>
    <row r="345" spans="1:4" x14ac:dyDescent="0.4">
      <c r="A345" s="25" t="s">
        <v>114</v>
      </c>
      <c r="B345" s="25" t="s">
        <v>676</v>
      </c>
      <c r="C345" s="26"/>
      <c r="D345" s="23" t="str">
        <f t="shared" si="5"/>
        <v>東京都御蔵島村</v>
      </c>
    </row>
    <row r="346" spans="1:4" x14ac:dyDescent="0.4">
      <c r="A346" s="25" t="s">
        <v>114</v>
      </c>
      <c r="B346" s="25" t="s">
        <v>677</v>
      </c>
      <c r="C346" s="26"/>
      <c r="D346" s="23" t="str">
        <f t="shared" si="5"/>
        <v>東京都青ヶ島村</v>
      </c>
    </row>
    <row r="347" spans="1:4" x14ac:dyDescent="0.4">
      <c r="A347" s="25" t="s">
        <v>114</v>
      </c>
      <c r="B347" s="25" t="s">
        <v>678</v>
      </c>
      <c r="C347" s="26"/>
      <c r="D347" s="23" t="str">
        <f t="shared" si="5"/>
        <v>東京都小笠原村</v>
      </c>
    </row>
    <row r="348" spans="1:4" x14ac:dyDescent="0.4">
      <c r="A348" s="25" t="s">
        <v>115</v>
      </c>
      <c r="B348" s="25" t="s">
        <v>679</v>
      </c>
      <c r="C348" s="26"/>
      <c r="D348" s="23" t="str">
        <f t="shared" si="5"/>
        <v>神奈川県南足柄市</v>
      </c>
    </row>
    <row r="349" spans="1:4" x14ac:dyDescent="0.4">
      <c r="A349" s="25" t="s">
        <v>115</v>
      </c>
      <c r="B349" s="25" t="s">
        <v>680</v>
      </c>
      <c r="C349" s="26"/>
      <c r="D349" s="23" t="str">
        <f t="shared" si="5"/>
        <v>神奈川県葉山町</v>
      </c>
    </row>
    <row r="350" spans="1:4" x14ac:dyDescent="0.4">
      <c r="A350" s="25" t="s">
        <v>115</v>
      </c>
      <c r="B350" s="25" t="s">
        <v>681</v>
      </c>
      <c r="C350" s="26"/>
      <c r="D350" s="23" t="str">
        <f t="shared" si="5"/>
        <v>神奈川県大磯町</v>
      </c>
    </row>
    <row r="351" spans="1:4" x14ac:dyDescent="0.4">
      <c r="A351" s="25" t="s">
        <v>115</v>
      </c>
      <c r="B351" s="25" t="s">
        <v>682</v>
      </c>
      <c r="C351" s="26"/>
      <c r="D351" s="23" t="str">
        <f t="shared" si="5"/>
        <v>神奈川県中井町</v>
      </c>
    </row>
    <row r="352" spans="1:4" x14ac:dyDescent="0.4">
      <c r="A352" s="25" t="s">
        <v>115</v>
      </c>
      <c r="B352" s="25" t="s">
        <v>683</v>
      </c>
      <c r="C352" s="26"/>
      <c r="D352" s="23" t="str">
        <f t="shared" si="5"/>
        <v>神奈川県松田町</v>
      </c>
    </row>
    <row r="353" spans="1:4" x14ac:dyDescent="0.4">
      <c r="A353" s="25" t="s">
        <v>115</v>
      </c>
      <c r="B353" s="25" t="s">
        <v>684</v>
      </c>
      <c r="C353" s="26"/>
      <c r="D353" s="23" t="str">
        <f t="shared" si="5"/>
        <v>神奈川県山北町</v>
      </c>
    </row>
    <row r="354" spans="1:4" x14ac:dyDescent="0.4">
      <c r="A354" s="25" t="s">
        <v>115</v>
      </c>
      <c r="B354" s="25" t="s">
        <v>685</v>
      </c>
      <c r="C354" s="26"/>
      <c r="D354" s="23" t="str">
        <f t="shared" si="5"/>
        <v>神奈川県箱根町</v>
      </c>
    </row>
    <row r="355" spans="1:4" x14ac:dyDescent="0.4">
      <c r="A355" s="25" t="s">
        <v>115</v>
      </c>
      <c r="B355" s="25" t="s">
        <v>686</v>
      </c>
      <c r="C355" s="26"/>
      <c r="D355" s="23" t="str">
        <f t="shared" si="5"/>
        <v>神奈川県真鶴町</v>
      </c>
    </row>
    <row r="356" spans="1:4" x14ac:dyDescent="0.4">
      <c r="A356" s="25" t="s">
        <v>115</v>
      </c>
      <c r="B356" s="25" t="s">
        <v>687</v>
      </c>
      <c r="C356" s="26"/>
      <c r="D356" s="23" t="str">
        <f t="shared" si="5"/>
        <v>神奈川県湯河原町</v>
      </c>
    </row>
    <row r="357" spans="1:4" x14ac:dyDescent="0.4">
      <c r="A357" s="25" t="s">
        <v>115</v>
      </c>
      <c r="B357" s="25" t="s">
        <v>688</v>
      </c>
      <c r="C357" s="26"/>
      <c r="D357" s="23" t="str">
        <f t="shared" si="5"/>
        <v>神奈川県清川村</v>
      </c>
    </row>
    <row r="358" spans="1:4" x14ac:dyDescent="0.4">
      <c r="A358" s="25" t="s">
        <v>116</v>
      </c>
      <c r="B358" s="25" t="s">
        <v>689</v>
      </c>
      <c r="C358" s="26"/>
      <c r="D358" s="23" t="str">
        <f t="shared" si="5"/>
        <v>新潟県聖籠町</v>
      </c>
    </row>
    <row r="359" spans="1:4" x14ac:dyDescent="0.4">
      <c r="A359" s="25" t="s">
        <v>116</v>
      </c>
      <c r="B359" s="25" t="s">
        <v>690</v>
      </c>
      <c r="C359" s="26"/>
      <c r="D359" s="23" t="str">
        <f t="shared" si="5"/>
        <v>新潟県弥彦村</v>
      </c>
    </row>
    <row r="360" spans="1:4" x14ac:dyDescent="0.4">
      <c r="A360" s="25" t="s">
        <v>116</v>
      </c>
      <c r="B360" s="25" t="s">
        <v>691</v>
      </c>
      <c r="C360" s="26"/>
      <c r="D360" s="23" t="str">
        <f t="shared" si="5"/>
        <v>新潟県田上町</v>
      </c>
    </row>
    <row r="361" spans="1:4" x14ac:dyDescent="0.4">
      <c r="A361" s="25" t="s">
        <v>116</v>
      </c>
      <c r="B361" s="25" t="s">
        <v>692</v>
      </c>
      <c r="C361" s="26"/>
      <c r="D361" s="23" t="str">
        <f t="shared" si="5"/>
        <v>新潟県阿賀町</v>
      </c>
    </row>
    <row r="362" spans="1:4" x14ac:dyDescent="0.4">
      <c r="A362" s="25" t="s">
        <v>116</v>
      </c>
      <c r="B362" s="25" t="s">
        <v>693</v>
      </c>
      <c r="C362" s="26"/>
      <c r="D362" s="23" t="str">
        <f t="shared" si="5"/>
        <v>新潟県出雲崎町</v>
      </c>
    </row>
    <row r="363" spans="1:4" x14ac:dyDescent="0.4">
      <c r="A363" s="25" t="s">
        <v>116</v>
      </c>
      <c r="B363" s="25" t="s">
        <v>694</v>
      </c>
      <c r="C363" s="26"/>
      <c r="D363" s="23" t="str">
        <f t="shared" si="5"/>
        <v>新潟県湯沢町</v>
      </c>
    </row>
    <row r="364" spans="1:4" x14ac:dyDescent="0.4">
      <c r="A364" s="25" t="s">
        <v>116</v>
      </c>
      <c r="B364" s="25" t="s">
        <v>695</v>
      </c>
      <c r="C364" s="26"/>
      <c r="D364" s="23" t="str">
        <f t="shared" si="5"/>
        <v>新潟県刈羽村</v>
      </c>
    </row>
    <row r="365" spans="1:4" x14ac:dyDescent="0.4">
      <c r="A365" s="25" t="s">
        <v>116</v>
      </c>
      <c r="B365" s="25" t="s">
        <v>696</v>
      </c>
      <c r="C365" s="26"/>
      <c r="D365" s="23" t="str">
        <f t="shared" si="5"/>
        <v>新潟県関川村</v>
      </c>
    </row>
    <row r="366" spans="1:4" x14ac:dyDescent="0.4">
      <c r="A366" s="25" t="s">
        <v>116</v>
      </c>
      <c r="B366" s="25" t="s">
        <v>697</v>
      </c>
      <c r="C366" s="26"/>
      <c r="D366" s="23" t="str">
        <f t="shared" si="5"/>
        <v>新潟県粟島浦村</v>
      </c>
    </row>
    <row r="367" spans="1:4" x14ac:dyDescent="0.4">
      <c r="A367" s="25" t="s">
        <v>117</v>
      </c>
      <c r="B367" s="25" t="s">
        <v>698</v>
      </c>
      <c r="C367" s="26"/>
      <c r="D367" s="23" t="str">
        <f t="shared" si="5"/>
        <v>富山県舟橋村</v>
      </c>
    </row>
    <row r="368" spans="1:4" x14ac:dyDescent="0.4">
      <c r="A368" s="25" t="s">
        <v>117</v>
      </c>
      <c r="B368" s="25" t="s">
        <v>699</v>
      </c>
      <c r="C368" s="26"/>
      <c r="D368" s="23" t="str">
        <f t="shared" si="5"/>
        <v>富山県上市町</v>
      </c>
    </row>
    <row r="369" spans="1:4" x14ac:dyDescent="0.4">
      <c r="A369" s="25" t="s">
        <v>117</v>
      </c>
      <c r="B369" s="25" t="s">
        <v>700</v>
      </c>
      <c r="C369" s="26"/>
      <c r="D369" s="23" t="str">
        <f t="shared" si="5"/>
        <v>富山県立山町</v>
      </c>
    </row>
    <row r="370" spans="1:4" x14ac:dyDescent="0.4">
      <c r="A370" s="25" t="s">
        <v>117</v>
      </c>
      <c r="B370" s="25" t="s">
        <v>542</v>
      </c>
      <c r="C370" s="26"/>
      <c r="D370" s="23" t="str">
        <f t="shared" si="5"/>
        <v>富山県朝日町</v>
      </c>
    </row>
    <row r="371" spans="1:4" x14ac:dyDescent="0.4">
      <c r="A371" s="25" t="s">
        <v>118</v>
      </c>
      <c r="B371" s="25" t="s">
        <v>701</v>
      </c>
      <c r="C371" s="26"/>
      <c r="D371" s="23" t="str">
        <f t="shared" si="5"/>
        <v>石川県能美市</v>
      </c>
    </row>
    <row r="372" spans="1:4" x14ac:dyDescent="0.4">
      <c r="A372" s="25" t="s">
        <v>118</v>
      </c>
      <c r="B372" s="25" t="s">
        <v>702</v>
      </c>
      <c r="C372" s="26"/>
      <c r="D372" s="23" t="str">
        <f t="shared" si="5"/>
        <v>石川県内灘町</v>
      </c>
    </row>
    <row r="373" spans="1:4" x14ac:dyDescent="0.4">
      <c r="A373" s="25" t="s">
        <v>118</v>
      </c>
      <c r="B373" s="25" t="s">
        <v>703</v>
      </c>
      <c r="C373" s="26"/>
      <c r="D373" s="23" t="str">
        <f t="shared" si="5"/>
        <v>石川県宝達志水町</v>
      </c>
    </row>
    <row r="374" spans="1:4" x14ac:dyDescent="0.4">
      <c r="A374" s="25" t="s">
        <v>118</v>
      </c>
      <c r="B374" s="25" t="s">
        <v>704</v>
      </c>
      <c r="C374" s="26"/>
      <c r="D374" s="23" t="str">
        <f t="shared" si="5"/>
        <v>石川県能登町</v>
      </c>
    </row>
    <row r="375" spans="1:4" x14ac:dyDescent="0.4">
      <c r="A375" s="25" t="s">
        <v>119</v>
      </c>
      <c r="B375" s="25" t="s">
        <v>705</v>
      </c>
      <c r="C375" s="26"/>
      <c r="D375" s="23" t="str">
        <f t="shared" si="5"/>
        <v>福井県永平寺町</v>
      </c>
    </row>
    <row r="376" spans="1:4" x14ac:dyDescent="0.4">
      <c r="A376" s="25" t="s">
        <v>119</v>
      </c>
      <c r="B376" s="25" t="s">
        <v>706</v>
      </c>
      <c r="C376" s="26"/>
      <c r="D376" s="23" t="str">
        <f t="shared" si="5"/>
        <v>福井県池田町</v>
      </c>
    </row>
    <row r="377" spans="1:4" x14ac:dyDescent="0.4">
      <c r="A377" s="25" t="s">
        <v>119</v>
      </c>
      <c r="B377" s="25" t="s">
        <v>707</v>
      </c>
      <c r="C377" s="26"/>
      <c r="D377" s="23" t="str">
        <f t="shared" si="5"/>
        <v>福井県南越前町</v>
      </c>
    </row>
    <row r="378" spans="1:4" x14ac:dyDescent="0.4">
      <c r="A378" s="25" t="s">
        <v>119</v>
      </c>
      <c r="B378" s="25" t="s">
        <v>708</v>
      </c>
      <c r="C378" s="26"/>
      <c r="D378" s="23" t="str">
        <f t="shared" si="5"/>
        <v>福井県越前町</v>
      </c>
    </row>
    <row r="379" spans="1:4" x14ac:dyDescent="0.4">
      <c r="A379" s="25" t="s">
        <v>119</v>
      </c>
      <c r="B379" s="25" t="s">
        <v>709</v>
      </c>
      <c r="C379" s="26"/>
      <c r="D379" s="23" t="str">
        <f t="shared" si="5"/>
        <v>福井県美浜町</v>
      </c>
    </row>
    <row r="380" spans="1:4" x14ac:dyDescent="0.4">
      <c r="A380" s="25" t="s">
        <v>119</v>
      </c>
      <c r="B380" s="25" t="s">
        <v>710</v>
      </c>
      <c r="C380" s="26"/>
      <c r="D380" s="23" t="str">
        <f t="shared" si="5"/>
        <v>福井県高浜町</v>
      </c>
    </row>
    <row r="381" spans="1:4" x14ac:dyDescent="0.4">
      <c r="A381" s="25" t="s">
        <v>119</v>
      </c>
      <c r="B381" s="25" t="s">
        <v>711</v>
      </c>
      <c r="C381" s="26"/>
      <c r="D381" s="23" t="str">
        <f t="shared" si="5"/>
        <v>福井県おおい町</v>
      </c>
    </row>
    <row r="382" spans="1:4" x14ac:dyDescent="0.4">
      <c r="A382" s="25" t="s">
        <v>119</v>
      </c>
      <c r="B382" s="25" t="s">
        <v>712</v>
      </c>
      <c r="C382" s="26"/>
      <c r="D382" s="23" t="str">
        <f t="shared" si="5"/>
        <v>福井県若狭町</v>
      </c>
    </row>
    <row r="383" spans="1:4" x14ac:dyDescent="0.4">
      <c r="A383" s="25" t="s">
        <v>120</v>
      </c>
      <c r="B383" s="25" t="s">
        <v>713</v>
      </c>
      <c r="C383" s="26"/>
      <c r="D383" s="23" t="str">
        <f t="shared" si="5"/>
        <v>山梨県大月市</v>
      </c>
    </row>
    <row r="384" spans="1:4" x14ac:dyDescent="0.4">
      <c r="A384" s="25" t="s">
        <v>120</v>
      </c>
      <c r="B384" s="25" t="s">
        <v>714</v>
      </c>
      <c r="C384" s="26"/>
      <c r="D384" s="23" t="str">
        <f t="shared" si="5"/>
        <v>山梨県市川三郷町</v>
      </c>
    </row>
    <row r="385" spans="1:4" x14ac:dyDescent="0.4">
      <c r="A385" s="25" t="s">
        <v>120</v>
      </c>
      <c r="B385" s="25" t="s">
        <v>715</v>
      </c>
      <c r="C385" s="26"/>
      <c r="D385" s="23" t="str">
        <f t="shared" si="5"/>
        <v>山梨県早川町</v>
      </c>
    </row>
    <row r="386" spans="1:4" x14ac:dyDescent="0.4">
      <c r="A386" s="25" t="s">
        <v>120</v>
      </c>
      <c r="B386" s="25" t="s">
        <v>489</v>
      </c>
      <c r="C386" s="26"/>
      <c r="D386" s="23" t="str">
        <f t="shared" si="5"/>
        <v>山梨県南部町</v>
      </c>
    </row>
    <row r="387" spans="1:4" x14ac:dyDescent="0.4">
      <c r="A387" s="25" t="s">
        <v>120</v>
      </c>
      <c r="B387" s="25" t="s">
        <v>716</v>
      </c>
      <c r="C387" s="26"/>
      <c r="D387" s="23" t="str">
        <f t="shared" ref="D387:D450" si="6">A387&amp;B387</f>
        <v>山梨県富士川町</v>
      </c>
    </row>
    <row r="388" spans="1:4" x14ac:dyDescent="0.4">
      <c r="A388" s="25" t="s">
        <v>120</v>
      </c>
      <c r="B388" s="25" t="s">
        <v>717</v>
      </c>
      <c r="C388" s="26"/>
      <c r="D388" s="23" t="str">
        <f t="shared" si="6"/>
        <v>山梨県道志村</v>
      </c>
    </row>
    <row r="389" spans="1:4" x14ac:dyDescent="0.4">
      <c r="A389" s="25" t="s">
        <v>120</v>
      </c>
      <c r="B389" s="25" t="s">
        <v>718</v>
      </c>
      <c r="C389" s="26"/>
      <c r="D389" s="23" t="str">
        <f t="shared" si="6"/>
        <v>山梨県西桂町</v>
      </c>
    </row>
    <row r="390" spans="1:4" x14ac:dyDescent="0.4">
      <c r="A390" s="25" t="s">
        <v>120</v>
      </c>
      <c r="B390" s="25" t="s">
        <v>719</v>
      </c>
      <c r="C390" s="26"/>
      <c r="D390" s="23" t="str">
        <f t="shared" si="6"/>
        <v>山梨県忍野村</v>
      </c>
    </row>
    <row r="391" spans="1:4" x14ac:dyDescent="0.4">
      <c r="A391" s="25" t="s">
        <v>120</v>
      </c>
      <c r="B391" s="25" t="s">
        <v>720</v>
      </c>
      <c r="C391" s="26"/>
      <c r="D391" s="23" t="str">
        <f t="shared" si="6"/>
        <v>山梨県山中湖村</v>
      </c>
    </row>
    <row r="392" spans="1:4" x14ac:dyDescent="0.4">
      <c r="A392" s="25" t="s">
        <v>120</v>
      </c>
      <c r="B392" s="25" t="s">
        <v>721</v>
      </c>
      <c r="C392" s="26"/>
      <c r="D392" s="23" t="str">
        <f t="shared" si="6"/>
        <v>山梨県鳴沢村</v>
      </c>
    </row>
    <row r="393" spans="1:4" x14ac:dyDescent="0.4">
      <c r="A393" s="25" t="s">
        <v>120</v>
      </c>
      <c r="B393" s="25" t="s">
        <v>722</v>
      </c>
      <c r="C393" s="26"/>
      <c r="D393" s="23" t="str">
        <f t="shared" si="6"/>
        <v>山梨県富士河口湖町</v>
      </c>
    </row>
    <row r="394" spans="1:4" x14ac:dyDescent="0.4">
      <c r="A394" s="25" t="s">
        <v>120</v>
      </c>
      <c r="B394" s="25" t="s">
        <v>723</v>
      </c>
      <c r="C394" s="26"/>
      <c r="D394" s="23" t="str">
        <f t="shared" si="6"/>
        <v>山梨県小菅村</v>
      </c>
    </row>
    <row r="395" spans="1:4" x14ac:dyDescent="0.4">
      <c r="A395" s="25" t="s">
        <v>120</v>
      </c>
      <c r="B395" s="25" t="s">
        <v>724</v>
      </c>
      <c r="C395" s="26"/>
      <c r="D395" s="23" t="str">
        <f t="shared" si="6"/>
        <v>山梨県丹波山村</v>
      </c>
    </row>
    <row r="396" spans="1:4" x14ac:dyDescent="0.4">
      <c r="A396" s="25" t="s">
        <v>121</v>
      </c>
      <c r="B396" s="25" t="s">
        <v>725</v>
      </c>
      <c r="C396" s="26"/>
      <c r="D396" s="23" t="str">
        <f t="shared" si="6"/>
        <v>長野県小海町</v>
      </c>
    </row>
    <row r="397" spans="1:4" x14ac:dyDescent="0.4">
      <c r="A397" s="25" t="s">
        <v>121</v>
      </c>
      <c r="B397" s="25" t="s">
        <v>726</v>
      </c>
      <c r="C397" s="26"/>
      <c r="D397" s="23" t="str">
        <f t="shared" si="6"/>
        <v>長野県川上村</v>
      </c>
    </row>
    <row r="398" spans="1:4" x14ac:dyDescent="0.4">
      <c r="A398" s="25" t="s">
        <v>121</v>
      </c>
      <c r="B398" s="25" t="s">
        <v>621</v>
      </c>
      <c r="C398" s="26"/>
      <c r="D398" s="23" t="str">
        <f t="shared" si="6"/>
        <v>長野県南牧村</v>
      </c>
    </row>
    <row r="399" spans="1:4" x14ac:dyDescent="0.4">
      <c r="A399" s="25" t="s">
        <v>121</v>
      </c>
      <c r="B399" s="25" t="s">
        <v>727</v>
      </c>
      <c r="C399" s="26"/>
      <c r="D399" s="23" t="str">
        <f t="shared" si="6"/>
        <v>長野県南相木村</v>
      </c>
    </row>
    <row r="400" spans="1:4" x14ac:dyDescent="0.4">
      <c r="A400" s="25" t="s">
        <v>121</v>
      </c>
      <c r="B400" s="25" t="s">
        <v>728</v>
      </c>
      <c r="C400" s="26"/>
      <c r="D400" s="23" t="str">
        <f t="shared" si="6"/>
        <v>長野県北相木村</v>
      </c>
    </row>
    <row r="401" spans="1:4" x14ac:dyDescent="0.4">
      <c r="A401" s="25" t="s">
        <v>121</v>
      </c>
      <c r="B401" s="25" t="s">
        <v>729</v>
      </c>
      <c r="C401" s="26"/>
      <c r="D401" s="23" t="str">
        <f t="shared" si="6"/>
        <v>長野県佐久穂町</v>
      </c>
    </row>
    <row r="402" spans="1:4" x14ac:dyDescent="0.4">
      <c r="A402" s="25" t="s">
        <v>121</v>
      </c>
      <c r="B402" s="25" t="s">
        <v>730</v>
      </c>
      <c r="C402" s="26"/>
      <c r="D402" s="23" t="str">
        <f t="shared" si="6"/>
        <v>長野県御代田町</v>
      </c>
    </row>
    <row r="403" spans="1:4" x14ac:dyDescent="0.4">
      <c r="A403" s="25" t="s">
        <v>121</v>
      </c>
      <c r="B403" s="25" t="s">
        <v>731</v>
      </c>
      <c r="C403" s="26"/>
      <c r="D403" s="23" t="str">
        <f t="shared" si="6"/>
        <v>長野県立科町</v>
      </c>
    </row>
    <row r="404" spans="1:4" x14ac:dyDescent="0.4">
      <c r="A404" s="25" t="s">
        <v>121</v>
      </c>
      <c r="B404" s="25" t="s">
        <v>732</v>
      </c>
      <c r="C404" s="26"/>
      <c r="D404" s="23" t="str">
        <f t="shared" si="6"/>
        <v>長野県青木村</v>
      </c>
    </row>
    <row r="405" spans="1:4" x14ac:dyDescent="0.4">
      <c r="A405" s="25" t="s">
        <v>121</v>
      </c>
      <c r="B405" s="25" t="s">
        <v>733</v>
      </c>
      <c r="C405" s="26"/>
      <c r="D405" s="23" t="str">
        <f t="shared" si="6"/>
        <v>長野県長和町</v>
      </c>
    </row>
    <row r="406" spans="1:4" x14ac:dyDescent="0.4">
      <c r="A406" s="25" t="s">
        <v>121</v>
      </c>
      <c r="B406" s="25" t="s">
        <v>734</v>
      </c>
      <c r="C406" s="26"/>
      <c r="D406" s="23" t="str">
        <f t="shared" si="6"/>
        <v>長野県富士見町</v>
      </c>
    </row>
    <row r="407" spans="1:4" x14ac:dyDescent="0.4">
      <c r="A407" s="25" t="s">
        <v>121</v>
      </c>
      <c r="B407" s="25" t="s">
        <v>735</v>
      </c>
      <c r="C407" s="26"/>
      <c r="D407" s="23" t="str">
        <f t="shared" si="6"/>
        <v>長野県原村</v>
      </c>
    </row>
    <row r="408" spans="1:4" x14ac:dyDescent="0.4">
      <c r="A408" s="25" t="s">
        <v>121</v>
      </c>
      <c r="B408" s="25" t="s">
        <v>736</v>
      </c>
      <c r="C408" s="26"/>
      <c r="D408" s="23" t="str">
        <f t="shared" si="6"/>
        <v>長野県辰野町</v>
      </c>
    </row>
    <row r="409" spans="1:4" x14ac:dyDescent="0.4">
      <c r="A409" s="25" t="s">
        <v>121</v>
      </c>
      <c r="B409" s="25" t="s">
        <v>737</v>
      </c>
      <c r="C409" s="26"/>
      <c r="D409" s="23" t="str">
        <f t="shared" si="6"/>
        <v>長野県飯島町</v>
      </c>
    </row>
    <row r="410" spans="1:4" x14ac:dyDescent="0.4">
      <c r="A410" s="25" t="s">
        <v>121</v>
      </c>
      <c r="B410" s="25" t="s">
        <v>738</v>
      </c>
      <c r="C410" s="26"/>
      <c r="D410" s="23" t="str">
        <f t="shared" si="6"/>
        <v>長野県南箕輪村</v>
      </c>
    </row>
    <row r="411" spans="1:4" x14ac:dyDescent="0.4">
      <c r="A411" s="25" t="s">
        <v>121</v>
      </c>
      <c r="B411" s="25" t="s">
        <v>739</v>
      </c>
      <c r="C411" s="26"/>
      <c r="D411" s="23" t="str">
        <f t="shared" si="6"/>
        <v>長野県中川村</v>
      </c>
    </row>
    <row r="412" spans="1:4" x14ac:dyDescent="0.4">
      <c r="A412" s="25" t="s">
        <v>121</v>
      </c>
      <c r="B412" s="25" t="s">
        <v>740</v>
      </c>
      <c r="C412" s="26"/>
      <c r="D412" s="23" t="str">
        <f t="shared" si="6"/>
        <v>長野県宮田村</v>
      </c>
    </row>
    <row r="413" spans="1:4" x14ac:dyDescent="0.4">
      <c r="A413" s="25" t="s">
        <v>121</v>
      </c>
      <c r="B413" s="25" t="s">
        <v>741</v>
      </c>
      <c r="C413" s="26"/>
      <c r="D413" s="23" t="str">
        <f t="shared" si="6"/>
        <v>長野県松川町</v>
      </c>
    </row>
    <row r="414" spans="1:4" x14ac:dyDescent="0.4">
      <c r="A414" s="25" t="s">
        <v>121</v>
      </c>
      <c r="B414" s="25" t="s">
        <v>742</v>
      </c>
      <c r="C414" s="26"/>
      <c r="D414" s="23" t="str">
        <f t="shared" si="6"/>
        <v>長野県阿南町</v>
      </c>
    </row>
    <row r="415" spans="1:4" x14ac:dyDescent="0.4">
      <c r="A415" s="25" t="s">
        <v>121</v>
      </c>
      <c r="B415" s="25" t="s">
        <v>743</v>
      </c>
      <c r="C415" s="26"/>
      <c r="D415" s="23" t="str">
        <f t="shared" si="6"/>
        <v>長野県阿智村</v>
      </c>
    </row>
    <row r="416" spans="1:4" x14ac:dyDescent="0.4">
      <c r="A416" s="25" t="s">
        <v>121</v>
      </c>
      <c r="B416" s="25" t="s">
        <v>744</v>
      </c>
      <c r="C416" s="26"/>
      <c r="D416" s="23" t="str">
        <f t="shared" si="6"/>
        <v>長野県平谷村</v>
      </c>
    </row>
    <row r="417" spans="1:4" x14ac:dyDescent="0.4">
      <c r="A417" s="25" t="s">
        <v>121</v>
      </c>
      <c r="B417" s="25" t="s">
        <v>745</v>
      </c>
      <c r="C417" s="26"/>
      <c r="D417" s="23" t="str">
        <f t="shared" si="6"/>
        <v>長野県根羽村</v>
      </c>
    </row>
    <row r="418" spans="1:4" x14ac:dyDescent="0.4">
      <c r="A418" s="25" t="s">
        <v>121</v>
      </c>
      <c r="B418" s="25" t="s">
        <v>746</v>
      </c>
      <c r="C418" s="26"/>
      <c r="D418" s="23" t="str">
        <f t="shared" si="6"/>
        <v>長野県下條村</v>
      </c>
    </row>
    <row r="419" spans="1:4" x14ac:dyDescent="0.4">
      <c r="A419" s="25" t="s">
        <v>121</v>
      </c>
      <c r="B419" s="25" t="s">
        <v>747</v>
      </c>
      <c r="C419" s="26"/>
      <c r="D419" s="23" t="str">
        <f t="shared" si="6"/>
        <v>長野県売木村</v>
      </c>
    </row>
    <row r="420" spans="1:4" x14ac:dyDescent="0.4">
      <c r="A420" s="25" t="s">
        <v>121</v>
      </c>
      <c r="B420" s="25" t="s">
        <v>748</v>
      </c>
      <c r="C420" s="26"/>
      <c r="D420" s="23" t="str">
        <f t="shared" si="6"/>
        <v>長野県天龍村</v>
      </c>
    </row>
    <row r="421" spans="1:4" x14ac:dyDescent="0.4">
      <c r="A421" s="25" t="s">
        <v>121</v>
      </c>
      <c r="B421" s="25" t="s">
        <v>749</v>
      </c>
      <c r="C421" s="26"/>
      <c r="D421" s="23" t="str">
        <f t="shared" si="6"/>
        <v>長野県泰阜村</v>
      </c>
    </row>
    <row r="422" spans="1:4" x14ac:dyDescent="0.4">
      <c r="A422" s="25" t="s">
        <v>121</v>
      </c>
      <c r="B422" s="25" t="s">
        <v>750</v>
      </c>
      <c r="C422" s="26"/>
      <c r="D422" s="23" t="str">
        <f t="shared" si="6"/>
        <v>長野県喬木村</v>
      </c>
    </row>
    <row r="423" spans="1:4" x14ac:dyDescent="0.4">
      <c r="A423" s="25" t="s">
        <v>121</v>
      </c>
      <c r="B423" s="25" t="s">
        <v>751</v>
      </c>
      <c r="C423" s="26"/>
      <c r="D423" s="23" t="str">
        <f t="shared" si="6"/>
        <v>長野県豊丘村</v>
      </c>
    </row>
    <row r="424" spans="1:4" x14ac:dyDescent="0.4">
      <c r="A424" s="25" t="s">
        <v>121</v>
      </c>
      <c r="B424" s="25" t="s">
        <v>752</v>
      </c>
      <c r="C424" s="26"/>
      <c r="D424" s="23" t="str">
        <f t="shared" si="6"/>
        <v>長野県大鹿村</v>
      </c>
    </row>
    <row r="425" spans="1:4" x14ac:dyDescent="0.4">
      <c r="A425" s="25" t="s">
        <v>121</v>
      </c>
      <c r="B425" s="25" t="s">
        <v>753</v>
      </c>
      <c r="C425" s="26"/>
      <c r="D425" s="23" t="str">
        <f t="shared" si="6"/>
        <v>長野県上松町</v>
      </c>
    </row>
    <row r="426" spans="1:4" x14ac:dyDescent="0.4">
      <c r="A426" s="25" t="s">
        <v>121</v>
      </c>
      <c r="B426" s="25" t="s">
        <v>754</v>
      </c>
      <c r="C426" s="26"/>
      <c r="D426" s="23" t="str">
        <f t="shared" si="6"/>
        <v>長野県南木曽町</v>
      </c>
    </row>
    <row r="427" spans="1:4" x14ac:dyDescent="0.4">
      <c r="A427" s="25" t="s">
        <v>121</v>
      </c>
      <c r="B427" s="25" t="s">
        <v>755</v>
      </c>
      <c r="C427" s="26"/>
      <c r="D427" s="23" t="str">
        <f t="shared" si="6"/>
        <v>長野県木祖村</v>
      </c>
    </row>
    <row r="428" spans="1:4" x14ac:dyDescent="0.4">
      <c r="A428" s="25" t="s">
        <v>121</v>
      </c>
      <c r="B428" s="25" t="s">
        <v>756</v>
      </c>
      <c r="C428" s="26"/>
      <c r="D428" s="23" t="str">
        <f t="shared" si="6"/>
        <v>長野県王滝村</v>
      </c>
    </row>
    <row r="429" spans="1:4" x14ac:dyDescent="0.4">
      <c r="A429" s="25" t="s">
        <v>121</v>
      </c>
      <c r="B429" s="25" t="s">
        <v>757</v>
      </c>
      <c r="C429" s="26"/>
      <c r="D429" s="23" t="str">
        <f t="shared" si="6"/>
        <v>長野県大桑村</v>
      </c>
    </row>
    <row r="430" spans="1:4" x14ac:dyDescent="0.4">
      <c r="A430" s="25" t="s">
        <v>121</v>
      </c>
      <c r="B430" s="25" t="s">
        <v>758</v>
      </c>
      <c r="C430" s="26"/>
      <c r="D430" s="23" t="str">
        <f t="shared" si="6"/>
        <v>長野県麻績村</v>
      </c>
    </row>
    <row r="431" spans="1:4" x14ac:dyDescent="0.4">
      <c r="A431" s="25" t="s">
        <v>121</v>
      </c>
      <c r="B431" s="25" t="s">
        <v>759</v>
      </c>
      <c r="C431" s="26"/>
      <c r="D431" s="23" t="str">
        <f t="shared" si="6"/>
        <v>長野県生坂村</v>
      </c>
    </row>
    <row r="432" spans="1:4" x14ac:dyDescent="0.4">
      <c r="A432" s="25" t="s">
        <v>121</v>
      </c>
      <c r="B432" s="25" t="s">
        <v>760</v>
      </c>
      <c r="C432" s="26"/>
      <c r="D432" s="23" t="str">
        <f t="shared" si="6"/>
        <v>長野県山形村</v>
      </c>
    </row>
    <row r="433" spans="1:4" x14ac:dyDescent="0.4">
      <c r="A433" s="25" t="s">
        <v>121</v>
      </c>
      <c r="B433" s="25" t="s">
        <v>761</v>
      </c>
      <c r="C433" s="26"/>
      <c r="D433" s="23" t="str">
        <f t="shared" si="6"/>
        <v>長野県朝日村</v>
      </c>
    </row>
    <row r="434" spans="1:4" x14ac:dyDescent="0.4">
      <c r="A434" s="25" t="s">
        <v>121</v>
      </c>
      <c r="B434" s="25" t="s">
        <v>762</v>
      </c>
      <c r="C434" s="26"/>
      <c r="D434" s="23" t="str">
        <f t="shared" si="6"/>
        <v>長野県筑北村</v>
      </c>
    </row>
    <row r="435" spans="1:4" x14ac:dyDescent="0.4">
      <c r="A435" s="25" t="s">
        <v>121</v>
      </c>
      <c r="B435" s="25" t="s">
        <v>706</v>
      </c>
      <c r="C435" s="26"/>
      <c r="D435" s="23" t="str">
        <f t="shared" si="6"/>
        <v>長野県池田町</v>
      </c>
    </row>
    <row r="436" spans="1:4" x14ac:dyDescent="0.4">
      <c r="A436" s="25" t="s">
        <v>121</v>
      </c>
      <c r="B436" s="25" t="s">
        <v>763</v>
      </c>
      <c r="C436" s="26"/>
      <c r="D436" s="23" t="str">
        <f t="shared" si="6"/>
        <v>長野県松川村</v>
      </c>
    </row>
    <row r="437" spans="1:4" x14ac:dyDescent="0.4">
      <c r="A437" s="25" t="s">
        <v>121</v>
      </c>
      <c r="B437" s="25" t="s">
        <v>764</v>
      </c>
      <c r="C437" s="26"/>
      <c r="D437" s="23" t="str">
        <f t="shared" si="6"/>
        <v>長野県白馬村</v>
      </c>
    </row>
    <row r="438" spans="1:4" x14ac:dyDescent="0.4">
      <c r="A438" s="25" t="s">
        <v>121</v>
      </c>
      <c r="B438" s="25" t="s">
        <v>765</v>
      </c>
      <c r="C438" s="26"/>
      <c r="D438" s="23" t="str">
        <f t="shared" si="6"/>
        <v>長野県小谷村</v>
      </c>
    </row>
    <row r="439" spans="1:4" x14ac:dyDescent="0.4">
      <c r="A439" s="25" t="s">
        <v>121</v>
      </c>
      <c r="B439" s="25" t="s">
        <v>766</v>
      </c>
      <c r="C439" s="26"/>
      <c r="D439" s="23" t="str">
        <f t="shared" si="6"/>
        <v>長野県坂城町</v>
      </c>
    </row>
    <row r="440" spans="1:4" x14ac:dyDescent="0.4">
      <c r="A440" s="25" t="s">
        <v>121</v>
      </c>
      <c r="B440" s="25" t="s">
        <v>767</v>
      </c>
      <c r="C440" s="26"/>
      <c r="D440" s="23" t="str">
        <f t="shared" si="6"/>
        <v>長野県小布施町</v>
      </c>
    </row>
    <row r="441" spans="1:4" x14ac:dyDescent="0.4">
      <c r="A441" s="25" t="s">
        <v>121</v>
      </c>
      <c r="B441" s="25" t="s">
        <v>627</v>
      </c>
      <c r="C441" s="26"/>
      <c r="D441" s="23" t="str">
        <f t="shared" si="6"/>
        <v>長野県高山村</v>
      </c>
    </row>
    <row r="442" spans="1:4" x14ac:dyDescent="0.4">
      <c r="A442" s="25" t="s">
        <v>121</v>
      </c>
      <c r="B442" s="25" t="s">
        <v>768</v>
      </c>
      <c r="C442" s="26"/>
      <c r="D442" s="23" t="str">
        <f t="shared" si="6"/>
        <v>長野県山ノ内町</v>
      </c>
    </row>
    <row r="443" spans="1:4" x14ac:dyDescent="0.4">
      <c r="A443" s="25" t="s">
        <v>121</v>
      </c>
      <c r="B443" s="25" t="s">
        <v>769</v>
      </c>
      <c r="C443" s="26"/>
      <c r="D443" s="23" t="str">
        <f t="shared" si="6"/>
        <v>長野県木島平村</v>
      </c>
    </row>
    <row r="444" spans="1:4" x14ac:dyDescent="0.4">
      <c r="A444" s="25" t="s">
        <v>121</v>
      </c>
      <c r="B444" s="25" t="s">
        <v>770</v>
      </c>
      <c r="C444" s="26"/>
      <c r="D444" s="23" t="str">
        <f t="shared" si="6"/>
        <v>長野県野沢温泉村</v>
      </c>
    </row>
    <row r="445" spans="1:4" x14ac:dyDescent="0.4">
      <c r="A445" s="25" t="s">
        <v>121</v>
      </c>
      <c r="B445" s="25" t="s">
        <v>771</v>
      </c>
      <c r="C445" s="26"/>
      <c r="D445" s="23" t="str">
        <f t="shared" si="6"/>
        <v>長野県信濃町</v>
      </c>
    </row>
    <row r="446" spans="1:4" x14ac:dyDescent="0.4">
      <c r="A446" s="25" t="s">
        <v>121</v>
      </c>
      <c r="B446" s="25" t="s">
        <v>772</v>
      </c>
      <c r="C446" s="26"/>
      <c r="D446" s="23" t="str">
        <f t="shared" si="6"/>
        <v>長野県小川村</v>
      </c>
    </row>
    <row r="447" spans="1:4" x14ac:dyDescent="0.4">
      <c r="A447" s="25" t="s">
        <v>121</v>
      </c>
      <c r="B447" s="25" t="s">
        <v>773</v>
      </c>
      <c r="C447" s="26"/>
      <c r="D447" s="23" t="str">
        <f t="shared" si="6"/>
        <v>長野県飯綱町</v>
      </c>
    </row>
    <row r="448" spans="1:4" x14ac:dyDescent="0.4">
      <c r="A448" s="25" t="s">
        <v>121</v>
      </c>
      <c r="B448" s="25" t="s">
        <v>774</v>
      </c>
      <c r="C448" s="26"/>
      <c r="D448" s="23" t="str">
        <f t="shared" si="6"/>
        <v>長野県栄村</v>
      </c>
    </row>
    <row r="449" spans="1:4" x14ac:dyDescent="0.4">
      <c r="A449" s="25" t="s">
        <v>122</v>
      </c>
      <c r="B449" s="25" t="s">
        <v>775</v>
      </c>
      <c r="C449" s="26"/>
      <c r="D449" s="23" t="str">
        <f t="shared" si="6"/>
        <v>岐阜県飛騨市</v>
      </c>
    </row>
    <row r="450" spans="1:4" x14ac:dyDescent="0.4">
      <c r="A450" s="25" t="s">
        <v>122</v>
      </c>
      <c r="B450" s="25" t="s">
        <v>776</v>
      </c>
      <c r="C450" s="26"/>
      <c r="D450" s="23" t="str">
        <f t="shared" si="6"/>
        <v>岐阜県笠松町</v>
      </c>
    </row>
    <row r="451" spans="1:4" x14ac:dyDescent="0.4">
      <c r="A451" s="25" t="s">
        <v>122</v>
      </c>
      <c r="B451" s="25" t="s">
        <v>777</v>
      </c>
      <c r="C451" s="26"/>
      <c r="D451" s="23" t="str">
        <f t="shared" ref="D451:D514" si="7">A451&amp;B451</f>
        <v>岐阜県関ケ原町</v>
      </c>
    </row>
    <row r="452" spans="1:4" x14ac:dyDescent="0.4">
      <c r="A452" s="25" t="s">
        <v>122</v>
      </c>
      <c r="B452" s="25" t="s">
        <v>778</v>
      </c>
      <c r="C452" s="26"/>
      <c r="D452" s="23" t="str">
        <f t="shared" si="7"/>
        <v>岐阜県神戸町</v>
      </c>
    </row>
    <row r="453" spans="1:4" x14ac:dyDescent="0.4">
      <c r="A453" s="25" t="s">
        <v>122</v>
      </c>
      <c r="B453" s="25" t="s">
        <v>779</v>
      </c>
      <c r="C453" s="26"/>
      <c r="D453" s="23" t="str">
        <f t="shared" si="7"/>
        <v>岐阜県輪之内町</v>
      </c>
    </row>
    <row r="454" spans="1:4" x14ac:dyDescent="0.4">
      <c r="A454" s="25" t="s">
        <v>122</v>
      </c>
      <c r="B454" s="25" t="s">
        <v>780</v>
      </c>
      <c r="C454" s="26"/>
      <c r="D454" s="23" t="str">
        <f t="shared" si="7"/>
        <v>岐阜県安八町</v>
      </c>
    </row>
    <row r="455" spans="1:4" x14ac:dyDescent="0.4">
      <c r="A455" s="25" t="s">
        <v>122</v>
      </c>
      <c r="B455" s="25" t="s">
        <v>781</v>
      </c>
      <c r="C455" s="26"/>
      <c r="D455" s="23" t="str">
        <f t="shared" si="7"/>
        <v>岐阜県揖斐川町</v>
      </c>
    </row>
    <row r="456" spans="1:4" x14ac:dyDescent="0.4">
      <c r="A456" s="25" t="s">
        <v>122</v>
      </c>
      <c r="B456" s="25" t="s">
        <v>706</v>
      </c>
      <c r="C456" s="26"/>
      <c r="D456" s="23" t="str">
        <f t="shared" si="7"/>
        <v>岐阜県池田町</v>
      </c>
    </row>
    <row r="457" spans="1:4" x14ac:dyDescent="0.4">
      <c r="A457" s="25" t="s">
        <v>122</v>
      </c>
      <c r="B457" s="25" t="s">
        <v>782</v>
      </c>
      <c r="C457" s="26"/>
      <c r="D457" s="23" t="str">
        <f t="shared" si="7"/>
        <v>岐阜県坂祝町</v>
      </c>
    </row>
    <row r="458" spans="1:4" x14ac:dyDescent="0.4">
      <c r="A458" s="25" t="s">
        <v>122</v>
      </c>
      <c r="B458" s="25" t="s">
        <v>783</v>
      </c>
      <c r="C458" s="26"/>
      <c r="D458" s="23" t="str">
        <f t="shared" si="7"/>
        <v>岐阜県富加町</v>
      </c>
    </row>
    <row r="459" spans="1:4" x14ac:dyDescent="0.4">
      <c r="A459" s="25" t="s">
        <v>122</v>
      </c>
      <c r="B459" s="25" t="s">
        <v>784</v>
      </c>
      <c r="C459" s="26"/>
      <c r="D459" s="23" t="str">
        <f t="shared" si="7"/>
        <v>岐阜県川辺町</v>
      </c>
    </row>
    <row r="460" spans="1:4" x14ac:dyDescent="0.4">
      <c r="A460" s="25" t="s">
        <v>122</v>
      </c>
      <c r="B460" s="25" t="s">
        <v>785</v>
      </c>
      <c r="C460" s="26"/>
      <c r="D460" s="23" t="str">
        <f t="shared" si="7"/>
        <v>岐阜県七宗町</v>
      </c>
    </row>
    <row r="461" spans="1:4" x14ac:dyDescent="0.4">
      <c r="A461" s="25" t="s">
        <v>122</v>
      </c>
      <c r="B461" s="25" t="s">
        <v>786</v>
      </c>
      <c r="C461" s="26"/>
      <c r="D461" s="23" t="str">
        <f t="shared" si="7"/>
        <v>岐阜県八百津町</v>
      </c>
    </row>
    <row r="462" spans="1:4" x14ac:dyDescent="0.4">
      <c r="A462" s="25" t="s">
        <v>122</v>
      </c>
      <c r="B462" s="25" t="s">
        <v>787</v>
      </c>
      <c r="C462" s="26"/>
      <c r="D462" s="23" t="str">
        <f t="shared" si="7"/>
        <v>岐阜県白川町</v>
      </c>
    </row>
    <row r="463" spans="1:4" x14ac:dyDescent="0.4">
      <c r="A463" s="25" t="s">
        <v>122</v>
      </c>
      <c r="B463" s="25" t="s">
        <v>788</v>
      </c>
      <c r="C463" s="26"/>
      <c r="D463" s="23" t="str">
        <f t="shared" si="7"/>
        <v>岐阜県東白川村</v>
      </c>
    </row>
    <row r="464" spans="1:4" x14ac:dyDescent="0.4">
      <c r="A464" s="25" t="s">
        <v>122</v>
      </c>
      <c r="B464" s="25" t="s">
        <v>789</v>
      </c>
      <c r="C464" s="26"/>
      <c r="D464" s="23" t="str">
        <f t="shared" si="7"/>
        <v>岐阜県白川村</v>
      </c>
    </row>
    <row r="465" spans="1:4" x14ac:dyDescent="0.4">
      <c r="A465" s="25" t="s">
        <v>123</v>
      </c>
      <c r="B465" s="25" t="s">
        <v>790</v>
      </c>
      <c r="C465" s="26"/>
      <c r="D465" s="23" t="str">
        <f t="shared" si="7"/>
        <v>静岡県伊豆市</v>
      </c>
    </row>
    <row r="466" spans="1:4" x14ac:dyDescent="0.4">
      <c r="A466" s="25" t="s">
        <v>123</v>
      </c>
      <c r="B466" s="25" t="s">
        <v>791</v>
      </c>
      <c r="C466" s="26"/>
      <c r="D466" s="23" t="str">
        <f t="shared" si="7"/>
        <v>静岡県東伊豆町</v>
      </c>
    </row>
    <row r="467" spans="1:4" x14ac:dyDescent="0.4">
      <c r="A467" s="25" t="s">
        <v>123</v>
      </c>
      <c r="B467" s="25" t="s">
        <v>792</v>
      </c>
      <c r="C467" s="26"/>
      <c r="D467" s="23" t="str">
        <f t="shared" si="7"/>
        <v>静岡県河津町</v>
      </c>
    </row>
    <row r="468" spans="1:4" x14ac:dyDescent="0.4">
      <c r="A468" s="25" t="s">
        <v>123</v>
      </c>
      <c r="B468" s="25" t="s">
        <v>793</v>
      </c>
      <c r="C468" s="26"/>
      <c r="D468" s="23" t="str">
        <f t="shared" si="7"/>
        <v>静岡県南伊豆町</v>
      </c>
    </row>
    <row r="469" spans="1:4" x14ac:dyDescent="0.4">
      <c r="A469" s="25" t="s">
        <v>123</v>
      </c>
      <c r="B469" s="25" t="s">
        <v>794</v>
      </c>
      <c r="C469" s="26"/>
      <c r="D469" s="23" t="str">
        <f t="shared" si="7"/>
        <v>静岡県松崎町</v>
      </c>
    </row>
    <row r="470" spans="1:4" x14ac:dyDescent="0.4">
      <c r="A470" s="25" t="s">
        <v>123</v>
      </c>
      <c r="B470" s="25" t="s">
        <v>795</v>
      </c>
      <c r="C470" s="26"/>
      <c r="D470" s="23" t="str">
        <f t="shared" si="7"/>
        <v>静岡県西伊豆町</v>
      </c>
    </row>
    <row r="471" spans="1:4" x14ac:dyDescent="0.4">
      <c r="A471" s="25" t="s">
        <v>123</v>
      </c>
      <c r="B471" s="25" t="s">
        <v>796</v>
      </c>
      <c r="C471" s="26"/>
      <c r="D471" s="23" t="str">
        <f t="shared" si="7"/>
        <v>静岡県小山町</v>
      </c>
    </row>
    <row r="472" spans="1:4" x14ac:dyDescent="0.4">
      <c r="A472" s="25" t="s">
        <v>123</v>
      </c>
      <c r="B472" s="25" t="s">
        <v>797</v>
      </c>
      <c r="C472" s="26"/>
      <c r="D472" s="23" t="str">
        <f t="shared" si="7"/>
        <v>静岡県川根本町</v>
      </c>
    </row>
    <row r="473" spans="1:4" x14ac:dyDescent="0.4">
      <c r="A473" s="25" t="s">
        <v>123</v>
      </c>
      <c r="B473" s="25" t="s">
        <v>798</v>
      </c>
      <c r="C473" s="26"/>
      <c r="D473" s="23" t="str">
        <f t="shared" si="7"/>
        <v>静岡県森町</v>
      </c>
    </row>
    <row r="474" spans="1:4" x14ac:dyDescent="0.4">
      <c r="A474" s="25" t="s">
        <v>124</v>
      </c>
      <c r="B474" s="25" t="s">
        <v>799</v>
      </c>
      <c r="C474" s="26"/>
      <c r="D474" s="23" t="str">
        <f t="shared" si="7"/>
        <v>愛知県大口町</v>
      </c>
    </row>
    <row r="475" spans="1:4" x14ac:dyDescent="0.4">
      <c r="A475" s="25" t="s">
        <v>124</v>
      </c>
      <c r="B475" s="25" t="s">
        <v>800</v>
      </c>
      <c r="C475" s="26"/>
      <c r="D475" s="23" t="str">
        <f t="shared" si="7"/>
        <v>愛知県大治町</v>
      </c>
    </row>
    <row r="476" spans="1:4" x14ac:dyDescent="0.4">
      <c r="A476" s="25" t="s">
        <v>124</v>
      </c>
      <c r="B476" s="25" t="s">
        <v>801</v>
      </c>
      <c r="C476" s="26"/>
      <c r="D476" s="23" t="str">
        <f t="shared" si="7"/>
        <v>愛知県飛島村</v>
      </c>
    </row>
    <row r="477" spans="1:4" x14ac:dyDescent="0.4">
      <c r="A477" s="25" t="s">
        <v>124</v>
      </c>
      <c r="B477" s="25" t="s">
        <v>802</v>
      </c>
      <c r="C477" s="26"/>
      <c r="D477" s="23" t="str">
        <f t="shared" si="7"/>
        <v>愛知県南知多町</v>
      </c>
    </row>
    <row r="478" spans="1:4" x14ac:dyDescent="0.4">
      <c r="A478" s="25" t="s">
        <v>124</v>
      </c>
      <c r="B478" s="25" t="s">
        <v>803</v>
      </c>
      <c r="C478" s="26"/>
      <c r="D478" s="23" t="str">
        <f t="shared" si="7"/>
        <v>愛知県設楽町</v>
      </c>
    </row>
    <row r="479" spans="1:4" x14ac:dyDescent="0.4">
      <c r="A479" s="25" t="s">
        <v>124</v>
      </c>
      <c r="B479" s="25" t="s">
        <v>804</v>
      </c>
      <c r="C479" s="26"/>
      <c r="D479" s="23" t="str">
        <f t="shared" si="7"/>
        <v>愛知県東栄町</v>
      </c>
    </row>
    <row r="480" spans="1:4" x14ac:dyDescent="0.4">
      <c r="A480" s="25" t="s">
        <v>124</v>
      </c>
      <c r="B480" s="25" t="s">
        <v>805</v>
      </c>
      <c r="C480" s="26"/>
      <c r="D480" s="23" t="str">
        <f t="shared" si="7"/>
        <v>愛知県豊根村</v>
      </c>
    </row>
    <row r="481" spans="1:4" x14ac:dyDescent="0.4">
      <c r="A481" s="25" t="s">
        <v>125</v>
      </c>
      <c r="B481" s="25" t="s">
        <v>806</v>
      </c>
      <c r="C481" s="26"/>
      <c r="D481" s="23" t="str">
        <f t="shared" si="7"/>
        <v>三重県木曽岬町</v>
      </c>
    </row>
    <row r="482" spans="1:4" x14ac:dyDescent="0.4">
      <c r="A482" s="25" t="s">
        <v>125</v>
      </c>
      <c r="B482" s="25" t="s">
        <v>542</v>
      </c>
      <c r="C482" s="26"/>
      <c r="D482" s="23" t="str">
        <f t="shared" si="7"/>
        <v>三重県朝日町</v>
      </c>
    </row>
    <row r="483" spans="1:4" x14ac:dyDescent="0.4">
      <c r="A483" s="25" t="s">
        <v>125</v>
      </c>
      <c r="B483" s="25" t="s">
        <v>807</v>
      </c>
      <c r="C483" s="26"/>
      <c r="D483" s="23" t="str">
        <f t="shared" si="7"/>
        <v>三重県大台町</v>
      </c>
    </row>
    <row r="484" spans="1:4" x14ac:dyDescent="0.4">
      <c r="A484" s="25" t="s">
        <v>125</v>
      </c>
      <c r="B484" s="25" t="s">
        <v>808</v>
      </c>
      <c r="C484" s="26"/>
      <c r="D484" s="23" t="str">
        <f t="shared" si="7"/>
        <v>三重県玉城町</v>
      </c>
    </row>
    <row r="485" spans="1:4" x14ac:dyDescent="0.4">
      <c r="A485" s="25" t="s">
        <v>125</v>
      </c>
      <c r="B485" s="25" t="s">
        <v>809</v>
      </c>
      <c r="C485" s="26"/>
      <c r="D485" s="23" t="str">
        <f t="shared" si="7"/>
        <v>三重県度会町</v>
      </c>
    </row>
    <row r="486" spans="1:4" x14ac:dyDescent="0.4">
      <c r="A486" s="25" t="s">
        <v>125</v>
      </c>
      <c r="B486" s="25" t="s">
        <v>810</v>
      </c>
      <c r="C486" s="26"/>
      <c r="D486" s="23" t="str">
        <f t="shared" si="7"/>
        <v>三重県大紀町</v>
      </c>
    </row>
    <row r="487" spans="1:4" x14ac:dyDescent="0.4">
      <c r="A487" s="25" t="s">
        <v>125</v>
      </c>
      <c r="B487" s="25" t="s">
        <v>811</v>
      </c>
      <c r="C487" s="26"/>
      <c r="D487" s="23" t="str">
        <f t="shared" si="7"/>
        <v>三重県南伊勢町</v>
      </c>
    </row>
    <row r="488" spans="1:4" x14ac:dyDescent="0.4">
      <c r="A488" s="25" t="s">
        <v>125</v>
      </c>
      <c r="B488" s="25" t="s">
        <v>812</v>
      </c>
      <c r="C488" s="26"/>
      <c r="D488" s="23" t="str">
        <f t="shared" si="7"/>
        <v>三重県紀北町</v>
      </c>
    </row>
    <row r="489" spans="1:4" x14ac:dyDescent="0.4">
      <c r="A489" s="25" t="s">
        <v>125</v>
      </c>
      <c r="B489" s="25" t="s">
        <v>813</v>
      </c>
      <c r="C489" s="26"/>
      <c r="D489" s="23" t="str">
        <f t="shared" si="7"/>
        <v>三重県御浜町</v>
      </c>
    </row>
    <row r="490" spans="1:4" x14ac:dyDescent="0.4">
      <c r="A490" s="25" t="s">
        <v>125</v>
      </c>
      <c r="B490" s="25" t="s">
        <v>814</v>
      </c>
      <c r="C490" s="26"/>
      <c r="D490" s="23" t="str">
        <f t="shared" si="7"/>
        <v>三重県紀宝町</v>
      </c>
    </row>
    <row r="491" spans="1:4" x14ac:dyDescent="0.4">
      <c r="A491" s="25" t="s">
        <v>126</v>
      </c>
      <c r="B491" s="25" t="s">
        <v>815</v>
      </c>
      <c r="C491" s="26"/>
      <c r="D491" s="23" t="str">
        <f t="shared" si="7"/>
        <v>滋賀県米原市</v>
      </c>
    </row>
    <row r="492" spans="1:4" x14ac:dyDescent="0.4">
      <c r="A492" s="25" t="s">
        <v>126</v>
      </c>
      <c r="B492" s="25" t="s">
        <v>816</v>
      </c>
      <c r="C492" s="26"/>
      <c r="D492" s="23" t="str">
        <f t="shared" si="7"/>
        <v>滋賀県日野町</v>
      </c>
    </row>
    <row r="493" spans="1:4" x14ac:dyDescent="0.4">
      <c r="A493" s="25" t="s">
        <v>126</v>
      </c>
      <c r="B493" s="25" t="s">
        <v>817</v>
      </c>
      <c r="C493" s="26"/>
      <c r="D493" s="23" t="str">
        <f t="shared" si="7"/>
        <v>滋賀県竜王町</v>
      </c>
    </row>
    <row r="494" spans="1:4" x14ac:dyDescent="0.4">
      <c r="A494" s="25" t="s">
        <v>126</v>
      </c>
      <c r="B494" s="25" t="s">
        <v>818</v>
      </c>
      <c r="C494" s="26"/>
      <c r="D494" s="23" t="str">
        <f t="shared" si="7"/>
        <v>滋賀県愛荘町</v>
      </c>
    </row>
    <row r="495" spans="1:4" x14ac:dyDescent="0.4">
      <c r="A495" s="25" t="s">
        <v>126</v>
      </c>
      <c r="B495" s="25" t="s">
        <v>819</v>
      </c>
      <c r="C495" s="26"/>
      <c r="D495" s="23" t="str">
        <f t="shared" si="7"/>
        <v>滋賀県豊郷町</v>
      </c>
    </row>
    <row r="496" spans="1:4" x14ac:dyDescent="0.4">
      <c r="A496" s="25" t="s">
        <v>126</v>
      </c>
      <c r="B496" s="25" t="s">
        <v>820</v>
      </c>
      <c r="C496" s="26"/>
      <c r="D496" s="23" t="str">
        <f t="shared" si="7"/>
        <v>滋賀県甲良町</v>
      </c>
    </row>
    <row r="497" spans="1:4" x14ac:dyDescent="0.4">
      <c r="A497" s="25" t="s">
        <v>126</v>
      </c>
      <c r="B497" s="25" t="s">
        <v>821</v>
      </c>
      <c r="C497" s="26"/>
      <c r="D497" s="23" t="str">
        <f t="shared" si="7"/>
        <v>滋賀県多賀町</v>
      </c>
    </row>
    <row r="498" spans="1:4" x14ac:dyDescent="0.4">
      <c r="A498" s="25" t="s">
        <v>127</v>
      </c>
      <c r="B498" s="25" t="s">
        <v>822</v>
      </c>
      <c r="C498" s="26"/>
      <c r="D498" s="23" t="str">
        <f t="shared" si="7"/>
        <v>京都府南丹市</v>
      </c>
    </row>
    <row r="499" spans="1:4" x14ac:dyDescent="0.4">
      <c r="A499" s="25" t="s">
        <v>127</v>
      </c>
      <c r="B499" s="25" t="s">
        <v>823</v>
      </c>
      <c r="C499" s="26"/>
      <c r="D499" s="23" t="str">
        <f t="shared" si="7"/>
        <v>京都府大山崎町</v>
      </c>
    </row>
    <row r="500" spans="1:4" x14ac:dyDescent="0.4">
      <c r="A500" s="25" t="s">
        <v>127</v>
      </c>
      <c r="B500" s="25" t="s">
        <v>824</v>
      </c>
      <c r="C500" s="26"/>
      <c r="D500" s="23" t="str">
        <f t="shared" si="7"/>
        <v>京都府井手町</v>
      </c>
    </row>
    <row r="501" spans="1:4" x14ac:dyDescent="0.4">
      <c r="A501" s="25" t="s">
        <v>127</v>
      </c>
      <c r="B501" s="25" t="s">
        <v>825</v>
      </c>
      <c r="C501" s="26"/>
      <c r="D501" s="23" t="str">
        <f t="shared" si="7"/>
        <v>京都府宇治田原町</v>
      </c>
    </row>
    <row r="502" spans="1:4" x14ac:dyDescent="0.4">
      <c r="A502" s="25" t="s">
        <v>127</v>
      </c>
      <c r="B502" s="25" t="s">
        <v>826</v>
      </c>
      <c r="C502" s="26"/>
      <c r="D502" s="23" t="str">
        <f t="shared" si="7"/>
        <v>京都府笠置町</v>
      </c>
    </row>
    <row r="503" spans="1:4" x14ac:dyDescent="0.4">
      <c r="A503" s="25" t="s">
        <v>127</v>
      </c>
      <c r="B503" s="25" t="s">
        <v>827</v>
      </c>
      <c r="C503" s="26"/>
      <c r="D503" s="23" t="str">
        <f t="shared" si="7"/>
        <v>京都府和束町</v>
      </c>
    </row>
    <row r="504" spans="1:4" x14ac:dyDescent="0.4">
      <c r="A504" s="25" t="s">
        <v>127</v>
      </c>
      <c r="B504" s="25" t="s">
        <v>828</v>
      </c>
      <c r="C504" s="26"/>
      <c r="D504" s="23" t="str">
        <f t="shared" si="7"/>
        <v>京都府精華町</v>
      </c>
    </row>
    <row r="505" spans="1:4" x14ac:dyDescent="0.4">
      <c r="A505" s="25" t="s">
        <v>127</v>
      </c>
      <c r="B505" s="25" t="s">
        <v>829</v>
      </c>
      <c r="C505" s="26"/>
      <c r="D505" s="23" t="str">
        <f t="shared" si="7"/>
        <v>京都府南山城村</v>
      </c>
    </row>
    <row r="506" spans="1:4" x14ac:dyDescent="0.4">
      <c r="A506" s="25" t="s">
        <v>127</v>
      </c>
      <c r="B506" s="25" t="s">
        <v>830</v>
      </c>
      <c r="C506" s="26"/>
      <c r="D506" s="23" t="str">
        <f t="shared" si="7"/>
        <v>京都府京丹波町</v>
      </c>
    </row>
    <row r="507" spans="1:4" x14ac:dyDescent="0.4">
      <c r="A507" s="25" t="s">
        <v>127</v>
      </c>
      <c r="B507" s="25" t="s">
        <v>831</v>
      </c>
      <c r="C507" s="26"/>
      <c r="D507" s="23" t="str">
        <f t="shared" si="7"/>
        <v>京都府伊根町</v>
      </c>
    </row>
    <row r="508" spans="1:4" x14ac:dyDescent="0.4">
      <c r="A508" s="25" t="s">
        <v>128</v>
      </c>
      <c r="B508" s="25" t="s">
        <v>832</v>
      </c>
      <c r="C508" s="26"/>
      <c r="D508" s="23" t="str">
        <f t="shared" si="7"/>
        <v>大阪府島本町</v>
      </c>
    </row>
    <row r="509" spans="1:4" x14ac:dyDescent="0.4">
      <c r="A509" s="25" t="s">
        <v>128</v>
      </c>
      <c r="B509" s="25" t="s">
        <v>833</v>
      </c>
      <c r="C509" s="26"/>
      <c r="D509" s="23" t="str">
        <f t="shared" si="7"/>
        <v>大阪府豊能町</v>
      </c>
    </row>
    <row r="510" spans="1:4" x14ac:dyDescent="0.4">
      <c r="A510" s="25" t="s">
        <v>128</v>
      </c>
      <c r="B510" s="25" t="s">
        <v>834</v>
      </c>
      <c r="C510" s="26"/>
      <c r="D510" s="23" t="str">
        <f t="shared" si="7"/>
        <v>大阪府能勢町</v>
      </c>
    </row>
    <row r="511" spans="1:4" x14ac:dyDescent="0.4">
      <c r="A511" s="25" t="s">
        <v>128</v>
      </c>
      <c r="B511" s="25" t="s">
        <v>835</v>
      </c>
      <c r="C511" s="26"/>
      <c r="D511" s="23" t="str">
        <f t="shared" si="7"/>
        <v>大阪府岬町</v>
      </c>
    </row>
    <row r="512" spans="1:4" x14ac:dyDescent="0.4">
      <c r="A512" s="25" t="s">
        <v>128</v>
      </c>
      <c r="B512" s="25" t="s">
        <v>836</v>
      </c>
      <c r="C512" s="26"/>
      <c r="D512" s="23" t="str">
        <f t="shared" si="7"/>
        <v>大阪府太子町</v>
      </c>
    </row>
    <row r="513" spans="1:4" x14ac:dyDescent="0.4">
      <c r="A513" s="25" t="s">
        <v>128</v>
      </c>
      <c r="B513" s="25" t="s">
        <v>837</v>
      </c>
      <c r="C513" s="26"/>
      <c r="D513" s="23" t="str">
        <f t="shared" si="7"/>
        <v>大阪府河南町</v>
      </c>
    </row>
    <row r="514" spans="1:4" x14ac:dyDescent="0.4">
      <c r="A514" s="25" t="s">
        <v>128</v>
      </c>
      <c r="B514" s="25" t="s">
        <v>838</v>
      </c>
      <c r="C514" s="26"/>
      <c r="D514" s="23" t="str">
        <f t="shared" si="7"/>
        <v>大阪府千早赤阪村</v>
      </c>
    </row>
    <row r="515" spans="1:4" x14ac:dyDescent="0.4">
      <c r="A515" s="25" t="s">
        <v>129</v>
      </c>
      <c r="B515" s="25" t="s">
        <v>839</v>
      </c>
      <c r="C515" s="26"/>
      <c r="D515" s="23" t="str">
        <f t="shared" ref="D515:D578" si="8">A515&amp;B515</f>
        <v>兵庫県養父市</v>
      </c>
    </row>
    <row r="516" spans="1:4" x14ac:dyDescent="0.4">
      <c r="A516" s="25" t="s">
        <v>129</v>
      </c>
      <c r="B516" s="25" t="s">
        <v>840</v>
      </c>
      <c r="C516" s="26"/>
      <c r="D516" s="23" t="str">
        <f t="shared" si="8"/>
        <v>兵庫県多可町</v>
      </c>
    </row>
    <row r="517" spans="1:4" x14ac:dyDescent="0.4">
      <c r="A517" s="25" t="s">
        <v>129</v>
      </c>
      <c r="B517" s="25" t="s">
        <v>841</v>
      </c>
      <c r="C517" s="26"/>
      <c r="D517" s="23" t="str">
        <f t="shared" si="8"/>
        <v>兵庫県稲美町</v>
      </c>
    </row>
    <row r="518" spans="1:4" x14ac:dyDescent="0.4">
      <c r="A518" s="25" t="s">
        <v>129</v>
      </c>
      <c r="B518" s="25" t="s">
        <v>842</v>
      </c>
      <c r="C518" s="26"/>
      <c r="D518" s="23" t="str">
        <f t="shared" si="8"/>
        <v>兵庫県播磨町</v>
      </c>
    </row>
    <row r="519" spans="1:4" x14ac:dyDescent="0.4">
      <c r="A519" s="25" t="s">
        <v>129</v>
      </c>
      <c r="B519" s="25" t="s">
        <v>843</v>
      </c>
      <c r="C519" s="26"/>
      <c r="D519" s="23" t="str">
        <f t="shared" si="8"/>
        <v>兵庫県市川町</v>
      </c>
    </row>
    <row r="520" spans="1:4" x14ac:dyDescent="0.4">
      <c r="A520" s="25" t="s">
        <v>129</v>
      </c>
      <c r="B520" s="25" t="s">
        <v>844</v>
      </c>
      <c r="C520" s="26"/>
      <c r="D520" s="23" t="str">
        <f t="shared" si="8"/>
        <v>兵庫県神河町</v>
      </c>
    </row>
    <row r="521" spans="1:4" x14ac:dyDescent="0.4">
      <c r="A521" s="25" t="s">
        <v>129</v>
      </c>
      <c r="B521" s="25" t="s">
        <v>845</v>
      </c>
      <c r="C521" s="26"/>
      <c r="D521" s="23" t="str">
        <f t="shared" si="8"/>
        <v>兵庫県上郡町</v>
      </c>
    </row>
    <row r="522" spans="1:4" x14ac:dyDescent="0.4">
      <c r="A522" s="25" t="s">
        <v>129</v>
      </c>
      <c r="B522" s="25" t="s">
        <v>846</v>
      </c>
      <c r="C522" s="26"/>
      <c r="D522" s="23" t="str">
        <f t="shared" si="8"/>
        <v>兵庫県香美町</v>
      </c>
    </row>
    <row r="523" spans="1:4" x14ac:dyDescent="0.4">
      <c r="A523" s="25" t="s">
        <v>130</v>
      </c>
      <c r="B523" s="25" t="s">
        <v>847</v>
      </c>
      <c r="C523" s="26"/>
      <c r="D523" s="23" t="str">
        <f t="shared" si="8"/>
        <v>奈良県山添村</v>
      </c>
    </row>
    <row r="524" spans="1:4" x14ac:dyDescent="0.4">
      <c r="A524" s="25" t="s">
        <v>130</v>
      </c>
      <c r="B524" s="25" t="s">
        <v>848</v>
      </c>
      <c r="C524" s="26"/>
      <c r="D524" s="23" t="str">
        <f t="shared" si="8"/>
        <v>奈良県平群町</v>
      </c>
    </row>
    <row r="525" spans="1:4" x14ac:dyDescent="0.4">
      <c r="A525" s="25" t="s">
        <v>130</v>
      </c>
      <c r="B525" s="25" t="s">
        <v>849</v>
      </c>
      <c r="C525" s="26"/>
      <c r="D525" s="23" t="str">
        <f t="shared" si="8"/>
        <v>奈良県三郷町</v>
      </c>
    </row>
    <row r="526" spans="1:4" x14ac:dyDescent="0.4">
      <c r="A526" s="25" t="s">
        <v>130</v>
      </c>
      <c r="B526" s="25" t="s">
        <v>850</v>
      </c>
      <c r="C526" s="26"/>
      <c r="D526" s="23" t="str">
        <f t="shared" si="8"/>
        <v>奈良県安堵町</v>
      </c>
    </row>
    <row r="527" spans="1:4" x14ac:dyDescent="0.4">
      <c r="A527" s="25" t="s">
        <v>130</v>
      </c>
      <c r="B527" s="25" t="s">
        <v>552</v>
      </c>
      <c r="C527" s="26"/>
      <c r="D527" s="23" t="str">
        <f t="shared" si="8"/>
        <v>奈良県川西町</v>
      </c>
    </row>
    <row r="528" spans="1:4" x14ac:dyDescent="0.4">
      <c r="A528" s="25" t="s">
        <v>130</v>
      </c>
      <c r="B528" s="25" t="s">
        <v>851</v>
      </c>
      <c r="C528" s="26"/>
      <c r="D528" s="23" t="str">
        <f t="shared" si="8"/>
        <v>奈良県三宅町</v>
      </c>
    </row>
    <row r="529" spans="1:4" x14ac:dyDescent="0.4">
      <c r="A529" s="25" t="s">
        <v>130</v>
      </c>
      <c r="B529" s="25" t="s">
        <v>852</v>
      </c>
      <c r="C529" s="26"/>
      <c r="D529" s="23" t="str">
        <f t="shared" si="8"/>
        <v>奈良県曽爾村</v>
      </c>
    </row>
    <row r="530" spans="1:4" x14ac:dyDescent="0.4">
      <c r="A530" s="25" t="s">
        <v>130</v>
      </c>
      <c r="B530" s="25" t="s">
        <v>853</v>
      </c>
      <c r="C530" s="26"/>
      <c r="D530" s="23" t="str">
        <f t="shared" si="8"/>
        <v>奈良県御杖村</v>
      </c>
    </row>
    <row r="531" spans="1:4" x14ac:dyDescent="0.4">
      <c r="A531" s="25" t="s">
        <v>130</v>
      </c>
      <c r="B531" s="25" t="s">
        <v>854</v>
      </c>
      <c r="C531" s="26"/>
      <c r="D531" s="23" t="str">
        <f t="shared" si="8"/>
        <v>奈良県高取町</v>
      </c>
    </row>
    <row r="532" spans="1:4" x14ac:dyDescent="0.4">
      <c r="A532" s="25" t="s">
        <v>130</v>
      </c>
      <c r="B532" s="25" t="s">
        <v>855</v>
      </c>
      <c r="C532" s="26"/>
      <c r="D532" s="23" t="str">
        <f t="shared" si="8"/>
        <v>奈良県明日香村</v>
      </c>
    </row>
    <row r="533" spans="1:4" x14ac:dyDescent="0.4">
      <c r="A533" s="25" t="s">
        <v>130</v>
      </c>
      <c r="B533" s="25" t="s">
        <v>856</v>
      </c>
      <c r="C533" s="26"/>
      <c r="D533" s="23" t="str">
        <f t="shared" si="8"/>
        <v>奈良県広陵町</v>
      </c>
    </row>
    <row r="534" spans="1:4" x14ac:dyDescent="0.4">
      <c r="A534" s="25" t="s">
        <v>130</v>
      </c>
      <c r="B534" s="25" t="s">
        <v>857</v>
      </c>
      <c r="C534" s="26"/>
      <c r="D534" s="23" t="str">
        <f t="shared" si="8"/>
        <v>奈良県河合町</v>
      </c>
    </row>
    <row r="535" spans="1:4" x14ac:dyDescent="0.4">
      <c r="A535" s="25" t="s">
        <v>130</v>
      </c>
      <c r="B535" s="25" t="s">
        <v>858</v>
      </c>
      <c r="C535" s="26"/>
      <c r="D535" s="23" t="str">
        <f t="shared" si="8"/>
        <v>奈良県吉野町</v>
      </c>
    </row>
    <row r="536" spans="1:4" x14ac:dyDescent="0.4">
      <c r="A536" s="25" t="s">
        <v>130</v>
      </c>
      <c r="B536" s="25" t="s">
        <v>859</v>
      </c>
      <c r="C536" s="26"/>
      <c r="D536" s="23" t="str">
        <f t="shared" si="8"/>
        <v>奈良県大淀町</v>
      </c>
    </row>
    <row r="537" spans="1:4" x14ac:dyDescent="0.4">
      <c r="A537" s="25" t="s">
        <v>130</v>
      </c>
      <c r="B537" s="25" t="s">
        <v>860</v>
      </c>
      <c r="C537" s="26"/>
      <c r="D537" s="23" t="str">
        <f t="shared" si="8"/>
        <v>奈良県下市町</v>
      </c>
    </row>
    <row r="538" spans="1:4" x14ac:dyDescent="0.4">
      <c r="A538" s="25" t="s">
        <v>130</v>
      </c>
      <c r="B538" s="25" t="s">
        <v>861</v>
      </c>
      <c r="C538" s="26"/>
      <c r="D538" s="23" t="str">
        <f t="shared" si="8"/>
        <v>奈良県黒滝村</v>
      </c>
    </row>
    <row r="539" spans="1:4" x14ac:dyDescent="0.4">
      <c r="A539" s="25" t="s">
        <v>130</v>
      </c>
      <c r="B539" s="25" t="s">
        <v>862</v>
      </c>
      <c r="C539" s="26"/>
      <c r="D539" s="23" t="str">
        <f t="shared" si="8"/>
        <v>奈良県天川村</v>
      </c>
    </row>
    <row r="540" spans="1:4" x14ac:dyDescent="0.4">
      <c r="A540" s="25" t="s">
        <v>130</v>
      </c>
      <c r="B540" s="25" t="s">
        <v>863</v>
      </c>
      <c r="C540" s="26"/>
      <c r="D540" s="23" t="str">
        <f t="shared" si="8"/>
        <v>奈良県野迫川村</v>
      </c>
    </row>
    <row r="541" spans="1:4" x14ac:dyDescent="0.4">
      <c r="A541" s="25" t="s">
        <v>130</v>
      </c>
      <c r="B541" s="25" t="s">
        <v>864</v>
      </c>
      <c r="C541" s="26"/>
      <c r="D541" s="23" t="str">
        <f t="shared" si="8"/>
        <v>奈良県十津川村</v>
      </c>
    </row>
    <row r="542" spans="1:4" x14ac:dyDescent="0.4">
      <c r="A542" s="25" t="s">
        <v>130</v>
      </c>
      <c r="B542" s="25" t="s">
        <v>865</v>
      </c>
      <c r="C542" s="26"/>
      <c r="D542" s="23" t="str">
        <f t="shared" si="8"/>
        <v>奈良県下北山村</v>
      </c>
    </row>
    <row r="543" spans="1:4" x14ac:dyDescent="0.4">
      <c r="A543" s="25" t="s">
        <v>130</v>
      </c>
      <c r="B543" s="25" t="s">
        <v>866</v>
      </c>
      <c r="C543" s="26"/>
      <c r="D543" s="23" t="str">
        <f t="shared" si="8"/>
        <v>奈良県上北山村</v>
      </c>
    </row>
    <row r="544" spans="1:4" x14ac:dyDescent="0.4">
      <c r="A544" s="25" t="s">
        <v>130</v>
      </c>
      <c r="B544" s="25" t="s">
        <v>726</v>
      </c>
      <c r="C544" s="26"/>
      <c r="D544" s="23" t="str">
        <f t="shared" si="8"/>
        <v>奈良県川上村</v>
      </c>
    </row>
    <row r="545" spans="1:4" x14ac:dyDescent="0.4">
      <c r="A545" s="25" t="s">
        <v>130</v>
      </c>
      <c r="B545" s="25" t="s">
        <v>867</v>
      </c>
      <c r="C545" s="26"/>
      <c r="D545" s="23" t="str">
        <f t="shared" si="8"/>
        <v>奈良県東吉野村</v>
      </c>
    </row>
    <row r="546" spans="1:4" x14ac:dyDescent="0.4">
      <c r="A546" s="25" t="s">
        <v>131</v>
      </c>
      <c r="B546" s="25" t="s">
        <v>868</v>
      </c>
      <c r="C546" s="26"/>
      <c r="D546" s="23" t="str">
        <f t="shared" si="8"/>
        <v>和歌山県紀美野町</v>
      </c>
    </row>
    <row r="547" spans="1:4" x14ac:dyDescent="0.4">
      <c r="A547" s="25" t="s">
        <v>131</v>
      </c>
      <c r="B547" s="25" t="s">
        <v>869</v>
      </c>
      <c r="C547" s="26"/>
      <c r="D547" s="23" t="str">
        <f t="shared" si="8"/>
        <v>和歌山県九度山町</v>
      </c>
    </row>
    <row r="548" spans="1:4" x14ac:dyDescent="0.4">
      <c r="A548" s="25" t="s">
        <v>131</v>
      </c>
      <c r="B548" s="25" t="s">
        <v>870</v>
      </c>
      <c r="C548" s="26"/>
      <c r="D548" s="23" t="str">
        <f t="shared" si="8"/>
        <v>和歌山県高野町</v>
      </c>
    </row>
    <row r="549" spans="1:4" x14ac:dyDescent="0.4">
      <c r="A549" s="25" t="s">
        <v>131</v>
      </c>
      <c r="B549" s="25" t="s">
        <v>871</v>
      </c>
      <c r="C549" s="26"/>
      <c r="D549" s="23" t="str">
        <f t="shared" si="8"/>
        <v>和歌山県湯浅町</v>
      </c>
    </row>
    <row r="550" spans="1:4" x14ac:dyDescent="0.4">
      <c r="A550" s="25" t="s">
        <v>131</v>
      </c>
      <c r="B550" s="25" t="s">
        <v>872</v>
      </c>
      <c r="C550" s="26"/>
      <c r="D550" s="23" t="str">
        <f t="shared" si="8"/>
        <v>和歌山県広川町</v>
      </c>
    </row>
    <row r="551" spans="1:4" x14ac:dyDescent="0.4">
      <c r="A551" s="25" t="s">
        <v>131</v>
      </c>
      <c r="B551" s="25" t="s">
        <v>709</v>
      </c>
      <c r="C551" s="26"/>
      <c r="D551" s="23" t="str">
        <f t="shared" si="8"/>
        <v>和歌山県美浜町</v>
      </c>
    </row>
    <row r="552" spans="1:4" x14ac:dyDescent="0.4">
      <c r="A552" s="25" t="s">
        <v>131</v>
      </c>
      <c r="B552" s="25" t="s">
        <v>873</v>
      </c>
      <c r="C552" s="26"/>
      <c r="D552" s="23" t="str">
        <f t="shared" si="8"/>
        <v>和歌山県日高町</v>
      </c>
    </row>
    <row r="553" spans="1:4" x14ac:dyDescent="0.4">
      <c r="A553" s="25" t="s">
        <v>131</v>
      </c>
      <c r="B553" s="25" t="s">
        <v>874</v>
      </c>
      <c r="C553" s="26"/>
      <c r="D553" s="23" t="str">
        <f t="shared" si="8"/>
        <v>和歌山県由良町</v>
      </c>
    </row>
    <row r="554" spans="1:4" x14ac:dyDescent="0.4">
      <c r="A554" s="25" t="s">
        <v>131</v>
      </c>
      <c r="B554" s="25" t="s">
        <v>875</v>
      </c>
      <c r="C554" s="26"/>
      <c r="D554" s="23" t="str">
        <f t="shared" si="8"/>
        <v>和歌山県印南町</v>
      </c>
    </row>
    <row r="555" spans="1:4" x14ac:dyDescent="0.4">
      <c r="A555" s="25" t="s">
        <v>131</v>
      </c>
      <c r="B555" s="25" t="s">
        <v>876</v>
      </c>
      <c r="C555" s="26"/>
      <c r="D555" s="23" t="str">
        <f t="shared" si="8"/>
        <v>和歌山県みなべ町</v>
      </c>
    </row>
    <row r="556" spans="1:4" x14ac:dyDescent="0.4">
      <c r="A556" s="25" t="s">
        <v>131</v>
      </c>
      <c r="B556" s="25" t="s">
        <v>877</v>
      </c>
      <c r="C556" s="26"/>
      <c r="D556" s="23" t="str">
        <f t="shared" si="8"/>
        <v>和歌山県日高川町</v>
      </c>
    </row>
    <row r="557" spans="1:4" x14ac:dyDescent="0.4">
      <c r="A557" s="25" t="s">
        <v>131</v>
      </c>
      <c r="B557" s="25" t="s">
        <v>878</v>
      </c>
      <c r="C557" s="26"/>
      <c r="D557" s="23" t="str">
        <f t="shared" si="8"/>
        <v>和歌山県白浜町</v>
      </c>
    </row>
    <row r="558" spans="1:4" x14ac:dyDescent="0.4">
      <c r="A558" s="25" t="s">
        <v>131</v>
      </c>
      <c r="B558" s="25" t="s">
        <v>879</v>
      </c>
      <c r="C558" s="26"/>
      <c r="D558" s="23" t="str">
        <f t="shared" si="8"/>
        <v>和歌山県上富田町</v>
      </c>
    </row>
    <row r="559" spans="1:4" x14ac:dyDescent="0.4">
      <c r="A559" s="25" t="s">
        <v>131</v>
      </c>
      <c r="B559" s="25" t="s">
        <v>880</v>
      </c>
      <c r="C559" s="26"/>
      <c r="D559" s="23" t="str">
        <f t="shared" si="8"/>
        <v>和歌山県すさみ町</v>
      </c>
    </row>
    <row r="560" spans="1:4" x14ac:dyDescent="0.4">
      <c r="A560" s="25" t="s">
        <v>131</v>
      </c>
      <c r="B560" s="25" t="s">
        <v>881</v>
      </c>
      <c r="C560" s="26"/>
      <c r="D560" s="23" t="str">
        <f t="shared" si="8"/>
        <v>和歌山県那智勝浦町</v>
      </c>
    </row>
    <row r="561" spans="1:4" x14ac:dyDescent="0.4">
      <c r="A561" s="25" t="s">
        <v>131</v>
      </c>
      <c r="B561" s="25" t="s">
        <v>882</v>
      </c>
      <c r="C561" s="26"/>
      <c r="D561" s="23" t="str">
        <f t="shared" si="8"/>
        <v>和歌山県太地町</v>
      </c>
    </row>
    <row r="562" spans="1:4" x14ac:dyDescent="0.4">
      <c r="A562" s="25" t="s">
        <v>131</v>
      </c>
      <c r="B562" s="25" t="s">
        <v>883</v>
      </c>
      <c r="C562" s="26"/>
      <c r="D562" s="23" t="str">
        <f t="shared" si="8"/>
        <v>和歌山県古座川町</v>
      </c>
    </row>
    <row r="563" spans="1:4" x14ac:dyDescent="0.4">
      <c r="A563" s="25" t="s">
        <v>131</v>
      </c>
      <c r="B563" s="25" t="s">
        <v>884</v>
      </c>
      <c r="C563" s="26"/>
      <c r="D563" s="23" t="str">
        <f t="shared" si="8"/>
        <v>和歌山県北山村</v>
      </c>
    </row>
    <row r="564" spans="1:4" x14ac:dyDescent="0.4">
      <c r="A564" s="25" t="s">
        <v>131</v>
      </c>
      <c r="B564" s="25" t="s">
        <v>885</v>
      </c>
      <c r="C564" s="26"/>
      <c r="D564" s="23" t="str">
        <f t="shared" si="8"/>
        <v>和歌山県串本町</v>
      </c>
    </row>
    <row r="565" spans="1:4" x14ac:dyDescent="0.4">
      <c r="A565" s="25" t="s">
        <v>132</v>
      </c>
      <c r="B565" s="25" t="s">
        <v>886</v>
      </c>
      <c r="C565" s="26"/>
      <c r="D565" s="23" t="str">
        <f t="shared" si="8"/>
        <v>鳥取県岩美町</v>
      </c>
    </row>
    <row r="566" spans="1:4" x14ac:dyDescent="0.4">
      <c r="A566" s="25" t="s">
        <v>132</v>
      </c>
      <c r="B566" s="25" t="s">
        <v>887</v>
      </c>
      <c r="C566" s="26"/>
      <c r="D566" s="23" t="str">
        <f t="shared" si="8"/>
        <v>鳥取県若桜町</v>
      </c>
    </row>
    <row r="567" spans="1:4" x14ac:dyDescent="0.4">
      <c r="A567" s="25" t="s">
        <v>132</v>
      </c>
      <c r="B567" s="25" t="s">
        <v>888</v>
      </c>
      <c r="C567" s="26"/>
      <c r="D567" s="23" t="str">
        <f t="shared" si="8"/>
        <v>鳥取県智頭町</v>
      </c>
    </row>
    <row r="568" spans="1:4" x14ac:dyDescent="0.4">
      <c r="A568" s="25" t="s">
        <v>132</v>
      </c>
      <c r="B568" s="25" t="s">
        <v>889</v>
      </c>
      <c r="C568" s="26"/>
      <c r="D568" s="23" t="str">
        <f t="shared" si="8"/>
        <v>鳥取県八頭町</v>
      </c>
    </row>
    <row r="569" spans="1:4" x14ac:dyDescent="0.4">
      <c r="A569" s="25" t="s">
        <v>132</v>
      </c>
      <c r="B569" s="25" t="s">
        <v>890</v>
      </c>
      <c r="C569" s="26"/>
      <c r="D569" s="23" t="str">
        <f t="shared" si="8"/>
        <v>鳥取県三朝町</v>
      </c>
    </row>
    <row r="570" spans="1:4" x14ac:dyDescent="0.4">
      <c r="A570" s="25" t="s">
        <v>132</v>
      </c>
      <c r="B570" s="25" t="s">
        <v>891</v>
      </c>
      <c r="C570" s="26"/>
      <c r="D570" s="23" t="str">
        <f t="shared" si="8"/>
        <v>鳥取県湯梨浜町</v>
      </c>
    </row>
    <row r="571" spans="1:4" x14ac:dyDescent="0.4">
      <c r="A571" s="25" t="s">
        <v>132</v>
      </c>
      <c r="B571" s="25" t="s">
        <v>892</v>
      </c>
      <c r="C571" s="26"/>
      <c r="D571" s="23" t="str">
        <f t="shared" si="8"/>
        <v>鳥取県北栄町</v>
      </c>
    </row>
    <row r="572" spans="1:4" x14ac:dyDescent="0.4">
      <c r="A572" s="25" t="s">
        <v>132</v>
      </c>
      <c r="B572" s="25" t="s">
        <v>893</v>
      </c>
      <c r="C572" s="26"/>
      <c r="D572" s="23" t="str">
        <f t="shared" si="8"/>
        <v>鳥取県大山町</v>
      </c>
    </row>
    <row r="573" spans="1:4" x14ac:dyDescent="0.4">
      <c r="A573" s="25" t="s">
        <v>132</v>
      </c>
      <c r="B573" s="25" t="s">
        <v>489</v>
      </c>
      <c r="C573" s="26"/>
      <c r="D573" s="23" t="str">
        <f t="shared" si="8"/>
        <v>鳥取県南部町</v>
      </c>
    </row>
    <row r="574" spans="1:4" x14ac:dyDescent="0.4">
      <c r="A574" s="25" t="s">
        <v>132</v>
      </c>
      <c r="B574" s="25" t="s">
        <v>894</v>
      </c>
      <c r="C574" s="26"/>
      <c r="D574" s="23" t="str">
        <f t="shared" si="8"/>
        <v>鳥取県伯耆町</v>
      </c>
    </row>
    <row r="575" spans="1:4" x14ac:dyDescent="0.4">
      <c r="A575" s="25" t="s">
        <v>132</v>
      </c>
      <c r="B575" s="25" t="s">
        <v>895</v>
      </c>
      <c r="C575" s="26"/>
      <c r="D575" s="23" t="str">
        <f t="shared" si="8"/>
        <v>鳥取県日南町</v>
      </c>
    </row>
    <row r="576" spans="1:4" x14ac:dyDescent="0.4">
      <c r="A576" s="25" t="s">
        <v>132</v>
      </c>
      <c r="B576" s="25" t="s">
        <v>816</v>
      </c>
      <c r="C576" s="26"/>
      <c r="D576" s="23" t="str">
        <f t="shared" si="8"/>
        <v>鳥取県日野町</v>
      </c>
    </row>
    <row r="577" spans="1:4" x14ac:dyDescent="0.4">
      <c r="A577" s="25" t="s">
        <v>132</v>
      </c>
      <c r="B577" s="25" t="s">
        <v>896</v>
      </c>
      <c r="C577" s="26"/>
      <c r="D577" s="23" t="str">
        <f t="shared" si="8"/>
        <v>鳥取県江府町</v>
      </c>
    </row>
    <row r="578" spans="1:4" x14ac:dyDescent="0.4">
      <c r="A578" s="25" t="s">
        <v>133</v>
      </c>
      <c r="B578" s="25" t="s">
        <v>897</v>
      </c>
      <c r="C578" s="26"/>
      <c r="D578" s="23" t="str">
        <f t="shared" si="8"/>
        <v>島根県奥出雲町</v>
      </c>
    </row>
    <row r="579" spans="1:4" x14ac:dyDescent="0.4">
      <c r="A579" s="25" t="s">
        <v>133</v>
      </c>
      <c r="B579" s="25" t="s">
        <v>898</v>
      </c>
      <c r="C579" s="26"/>
      <c r="D579" s="23" t="str">
        <f t="shared" ref="D579:D642" si="9">A579&amp;B579</f>
        <v>島根県飯南町</v>
      </c>
    </row>
    <row r="580" spans="1:4" x14ac:dyDescent="0.4">
      <c r="A580" s="25" t="s">
        <v>133</v>
      </c>
      <c r="B580" s="25" t="s">
        <v>899</v>
      </c>
      <c r="C580" s="26"/>
      <c r="D580" s="23" t="str">
        <f t="shared" si="9"/>
        <v>島根県川本町</v>
      </c>
    </row>
    <row r="581" spans="1:4" x14ac:dyDescent="0.4">
      <c r="A581" s="25" t="s">
        <v>133</v>
      </c>
      <c r="B581" s="25" t="s">
        <v>535</v>
      </c>
      <c r="C581" s="26"/>
      <c r="D581" s="23" t="str">
        <f t="shared" si="9"/>
        <v>島根県美郷町</v>
      </c>
    </row>
    <row r="582" spans="1:4" x14ac:dyDescent="0.4">
      <c r="A582" s="25" t="s">
        <v>133</v>
      </c>
      <c r="B582" s="25" t="s">
        <v>900</v>
      </c>
      <c r="C582" s="26"/>
      <c r="D582" s="23" t="str">
        <f t="shared" si="9"/>
        <v>島根県邑南町</v>
      </c>
    </row>
    <row r="583" spans="1:4" x14ac:dyDescent="0.4">
      <c r="A583" s="25" t="s">
        <v>133</v>
      </c>
      <c r="B583" s="25" t="s">
        <v>901</v>
      </c>
      <c r="C583" s="26"/>
      <c r="D583" s="23" t="str">
        <f t="shared" si="9"/>
        <v>島根県津和野町</v>
      </c>
    </row>
    <row r="584" spans="1:4" x14ac:dyDescent="0.4">
      <c r="A584" s="25" t="s">
        <v>133</v>
      </c>
      <c r="B584" s="25" t="s">
        <v>902</v>
      </c>
      <c r="C584" s="26"/>
      <c r="D584" s="23" t="str">
        <f t="shared" si="9"/>
        <v>島根県吉賀町</v>
      </c>
    </row>
    <row r="585" spans="1:4" x14ac:dyDescent="0.4">
      <c r="A585" s="25" t="s">
        <v>133</v>
      </c>
      <c r="B585" s="25" t="s">
        <v>903</v>
      </c>
      <c r="C585" s="26"/>
      <c r="D585" s="23" t="str">
        <f t="shared" si="9"/>
        <v>島根県海士町</v>
      </c>
    </row>
    <row r="586" spans="1:4" x14ac:dyDescent="0.4">
      <c r="A586" s="25" t="s">
        <v>133</v>
      </c>
      <c r="B586" s="25" t="s">
        <v>904</v>
      </c>
      <c r="C586" s="26"/>
      <c r="D586" s="23" t="str">
        <f t="shared" si="9"/>
        <v>島根県西ノ島町</v>
      </c>
    </row>
    <row r="587" spans="1:4" x14ac:dyDescent="0.4">
      <c r="A587" s="25" t="s">
        <v>133</v>
      </c>
      <c r="B587" s="25" t="s">
        <v>905</v>
      </c>
      <c r="C587" s="26"/>
      <c r="D587" s="23" t="str">
        <f t="shared" si="9"/>
        <v>島根県知夫村</v>
      </c>
    </row>
    <row r="588" spans="1:4" x14ac:dyDescent="0.4">
      <c r="A588" s="25" t="s">
        <v>134</v>
      </c>
      <c r="B588" s="25" t="s">
        <v>906</v>
      </c>
      <c r="C588" s="26"/>
      <c r="D588" s="23" t="str">
        <f t="shared" si="9"/>
        <v>岡山県和気町</v>
      </c>
    </row>
    <row r="589" spans="1:4" x14ac:dyDescent="0.4">
      <c r="A589" s="25" t="s">
        <v>134</v>
      </c>
      <c r="B589" s="25" t="s">
        <v>907</v>
      </c>
      <c r="C589" s="26"/>
      <c r="D589" s="23" t="str">
        <f t="shared" si="9"/>
        <v>岡山県早島町</v>
      </c>
    </row>
    <row r="590" spans="1:4" x14ac:dyDescent="0.4">
      <c r="A590" s="25" t="s">
        <v>134</v>
      </c>
      <c r="B590" s="25" t="s">
        <v>908</v>
      </c>
      <c r="C590" s="26"/>
      <c r="D590" s="23" t="str">
        <f t="shared" si="9"/>
        <v>岡山県里庄町</v>
      </c>
    </row>
    <row r="591" spans="1:4" x14ac:dyDescent="0.4">
      <c r="A591" s="25" t="s">
        <v>134</v>
      </c>
      <c r="B591" s="25" t="s">
        <v>909</v>
      </c>
      <c r="C591" s="26"/>
      <c r="D591" s="23" t="str">
        <f t="shared" si="9"/>
        <v>岡山県矢掛町</v>
      </c>
    </row>
    <row r="592" spans="1:4" x14ac:dyDescent="0.4">
      <c r="A592" s="25" t="s">
        <v>134</v>
      </c>
      <c r="B592" s="25" t="s">
        <v>910</v>
      </c>
      <c r="C592" s="26"/>
      <c r="D592" s="23" t="str">
        <f t="shared" si="9"/>
        <v>岡山県新庄村</v>
      </c>
    </row>
    <row r="593" spans="1:4" x14ac:dyDescent="0.4">
      <c r="A593" s="25" t="s">
        <v>134</v>
      </c>
      <c r="B593" s="25" t="s">
        <v>911</v>
      </c>
      <c r="C593" s="26"/>
      <c r="D593" s="23" t="str">
        <f t="shared" si="9"/>
        <v>岡山県鏡野町</v>
      </c>
    </row>
    <row r="594" spans="1:4" x14ac:dyDescent="0.4">
      <c r="A594" s="25" t="s">
        <v>134</v>
      </c>
      <c r="B594" s="25" t="s">
        <v>912</v>
      </c>
      <c r="C594" s="26"/>
      <c r="D594" s="23" t="str">
        <f t="shared" si="9"/>
        <v>岡山県勝央町</v>
      </c>
    </row>
    <row r="595" spans="1:4" x14ac:dyDescent="0.4">
      <c r="A595" s="25" t="s">
        <v>134</v>
      </c>
      <c r="B595" s="25" t="s">
        <v>913</v>
      </c>
      <c r="C595" s="26"/>
      <c r="D595" s="23" t="str">
        <f t="shared" si="9"/>
        <v>岡山県奈義町</v>
      </c>
    </row>
    <row r="596" spans="1:4" x14ac:dyDescent="0.4">
      <c r="A596" s="25" t="s">
        <v>134</v>
      </c>
      <c r="B596" s="25" t="s">
        <v>914</v>
      </c>
      <c r="C596" s="26"/>
      <c r="D596" s="23" t="str">
        <f t="shared" si="9"/>
        <v>岡山県西粟倉村</v>
      </c>
    </row>
    <row r="597" spans="1:4" x14ac:dyDescent="0.4">
      <c r="A597" s="25" t="s">
        <v>134</v>
      </c>
      <c r="B597" s="25" t="s">
        <v>915</v>
      </c>
      <c r="C597" s="26"/>
      <c r="D597" s="23" t="str">
        <f t="shared" si="9"/>
        <v>岡山県久米南町</v>
      </c>
    </row>
    <row r="598" spans="1:4" x14ac:dyDescent="0.4">
      <c r="A598" s="25" t="s">
        <v>134</v>
      </c>
      <c r="B598" s="25" t="s">
        <v>916</v>
      </c>
      <c r="C598" s="26"/>
      <c r="D598" s="23" t="str">
        <f t="shared" si="9"/>
        <v>岡山県美咲町</v>
      </c>
    </row>
    <row r="599" spans="1:4" x14ac:dyDescent="0.4">
      <c r="A599" s="25" t="s">
        <v>134</v>
      </c>
      <c r="B599" s="25" t="s">
        <v>917</v>
      </c>
      <c r="C599" s="26"/>
      <c r="D599" s="23" t="str">
        <f t="shared" si="9"/>
        <v>岡山県吉備中央町</v>
      </c>
    </row>
    <row r="600" spans="1:4" x14ac:dyDescent="0.4">
      <c r="A600" s="25" t="s">
        <v>135</v>
      </c>
      <c r="B600" s="25" t="s">
        <v>918</v>
      </c>
      <c r="C600" s="26"/>
      <c r="D600" s="23" t="str">
        <f t="shared" si="9"/>
        <v>広島県熊野町</v>
      </c>
    </row>
    <row r="601" spans="1:4" x14ac:dyDescent="0.4">
      <c r="A601" s="25" t="s">
        <v>135</v>
      </c>
      <c r="B601" s="25" t="s">
        <v>919</v>
      </c>
      <c r="C601" s="26"/>
      <c r="D601" s="23" t="str">
        <f t="shared" si="9"/>
        <v>広島県安芸太田町</v>
      </c>
    </row>
    <row r="602" spans="1:4" x14ac:dyDescent="0.4">
      <c r="A602" s="25" t="s">
        <v>135</v>
      </c>
      <c r="B602" s="25" t="s">
        <v>920</v>
      </c>
      <c r="C602" s="26"/>
      <c r="D602" s="23" t="str">
        <f t="shared" si="9"/>
        <v>広島県大崎上島町</v>
      </c>
    </row>
    <row r="603" spans="1:4" x14ac:dyDescent="0.4">
      <c r="A603" s="25" t="s">
        <v>135</v>
      </c>
      <c r="B603" s="25" t="s">
        <v>921</v>
      </c>
      <c r="C603" s="26"/>
      <c r="D603" s="23" t="str">
        <f t="shared" si="9"/>
        <v>広島県神石高原町</v>
      </c>
    </row>
    <row r="604" spans="1:4" x14ac:dyDescent="0.4">
      <c r="A604" s="25" t="s">
        <v>136</v>
      </c>
      <c r="B604" s="25" t="s">
        <v>922</v>
      </c>
      <c r="C604" s="26"/>
      <c r="D604" s="23" t="str">
        <f t="shared" si="9"/>
        <v>山口県周防大島町</v>
      </c>
    </row>
    <row r="605" spans="1:4" x14ac:dyDescent="0.4">
      <c r="A605" s="25" t="s">
        <v>136</v>
      </c>
      <c r="B605" s="25" t="s">
        <v>923</v>
      </c>
      <c r="C605" s="26"/>
      <c r="D605" s="23" t="str">
        <f t="shared" si="9"/>
        <v>山口県和木町</v>
      </c>
    </row>
    <row r="606" spans="1:4" x14ac:dyDescent="0.4">
      <c r="A606" s="25" t="s">
        <v>136</v>
      </c>
      <c r="B606" s="25" t="s">
        <v>924</v>
      </c>
      <c r="C606" s="26"/>
      <c r="D606" s="23" t="str">
        <f t="shared" si="9"/>
        <v>山口県上関町</v>
      </c>
    </row>
    <row r="607" spans="1:4" x14ac:dyDescent="0.4">
      <c r="A607" s="25" t="s">
        <v>136</v>
      </c>
      <c r="B607" s="25" t="s">
        <v>925</v>
      </c>
      <c r="C607" s="26"/>
      <c r="D607" s="23" t="str">
        <f t="shared" si="9"/>
        <v>山口県田布施町</v>
      </c>
    </row>
    <row r="608" spans="1:4" x14ac:dyDescent="0.4">
      <c r="A608" s="25" t="s">
        <v>136</v>
      </c>
      <c r="B608" s="25" t="s">
        <v>926</v>
      </c>
      <c r="C608" s="26"/>
      <c r="D608" s="23" t="str">
        <f t="shared" si="9"/>
        <v>山口県平生町</v>
      </c>
    </row>
    <row r="609" spans="1:4" x14ac:dyDescent="0.4">
      <c r="A609" s="25" t="s">
        <v>136</v>
      </c>
      <c r="B609" s="25" t="s">
        <v>927</v>
      </c>
      <c r="C609" s="26"/>
      <c r="D609" s="23" t="str">
        <f t="shared" si="9"/>
        <v>山口県阿武町</v>
      </c>
    </row>
    <row r="610" spans="1:4" x14ac:dyDescent="0.4">
      <c r="A610" s="25" t="s">
        <v>137</v>
      </c>
      <c r="B610" s="25" t="s">
        <v>928</v>
      </c>
      <c r="C610" s="26"/>
      <c r="D610" s="23" t="str">
        <f t="shared" si="9"/>
        <v>徳島県三好市</v>
      </c>
    </row>
    <row r="611" spans="1:4" x14ac:dyDescent="0.4">
      <c r="A611" s="25" t="s">
        <v>137</v>
      </c>
      <c r="B611" s="25" t="s">
        <v>929</v>
      </c>
      <c r="C611" s="26"/>
      <c r="D611" s="23" t="str">
        <f t="shared" si="9"/>
        <v>徳島県勝浦町</v>
      </c>
    </row>
    <row r="612" spans="1:4" x14ac:dyDescent="0.4">
      <c r="A612" s="25" t="s">
        <v>137</v>
      </c>
      <c r="B612" s="25" t="s">
        <v>930</v>
      </c>
      <c r="C612" s="26"/>
      <c r="D612" s="23" t="str">
        <f t="shared" si="9"/>
        <v>徳島県上勝町</v>
      </c>
    </row>
    <row r="613" spans="1:4" x14ac:dyDescent="0.4">
      <c r="A613" s="25" t="s">
        <v>137</v>
      </c>
      <c r="B613" s="25" t="s">
        <v>931</v>
      </c>
      <c r="C613" s="26"/>
      <c r="D613" s="23" t="str">
        <f t="shared" si="9"/>
        <v>徳島県佐那河内村</v>
      </c>
    </row>
    <row r="614" spans="1:4" x14ac:dyDescent="0.4">
      <c r="A614" s="25" t="s">
        <v>137</v>
      </c>
      <c r="B614" s="25" t="s">
        <v>932</v>
      </c>
      <c r="C614" s="26"/>
      <c r="D614" s="23" t="str">
        <f t="shared" si="9"/>
        <v>徳島県神山町</v>
      </c>
    </row>
    <row r="615" spans="1:4" x14ac:dyDescent="0.4">
      <c r="A615" s="25" t="s">
        <v>137</v>
      </c>
      <c r="B615" s="25" t="s">
        <v>933</v>
      </c>
      <c r="C615" s="26"/>
      <c r="D615" s="23" t="str">
        <f t="shared" si="9"/>
        <v>徳島県那賀町</v>
      </c>
    </row>
    <row r="616" spans="1:4" x14ac:dyDescent="0.4">
      <c r="A616" s="25" t="s">
        <v>137</v>
      </c>
      <c r="B616" s="25" t="s">
        <v>934</v>
      </c>
      <c r="C616" s="26"/>
      <c r="D616" s="23" t="str">
        <f t="shared" si="9"/>
        <v>徳島県牟岐町</v>
      </c>
    </row>
    <row r="617" spans="1:4" x14ac:dyDescent="0.4">
      <c r="A617" s="25" t="s">
        <v>137</v>
      </c>
      <c r="B617" s="25" t="s">
        <v>935</v>
      </c>
      <c r="C617" s="26"/>
      <c r="D617" s="23" t="str">
        <f t="shared" si="9"/>
        <v>徳島県海陽町</v>
      </c>
    </row>
    <row r="618" spans="1:4" x14ac:dyDescent="0.4">
      <c r="A618" s="25" t="s">
        <v>137</v>
      </c>
      <c r="B618" s="25" t="s">
        <v>936</v>
      </c>
      <c r="C618" s="26"/>
      <c r="D618" s="23" t="str">
        <f t="shared" si="9"/>
        <v>徳島県松茂町</v>
      </c>
    </row>
    <row r="619" spans="1:4" x14ac:dyDescent="0.4">
      <c r="A619" s="25" t="s">
        <v>137</v>
      </c>
      <c r="B619" s="25" t="s">
        <v>937</v>
      </c>
      <c r="C619" s="26"/>
      <c r="D619" s="23" t="str">
        <f t="shared" si="9"/>
        <v>徳島県板野町</v>
      </c>
    </row>
    <row r="620" spans="1:4" x14ac:dyDescent="0.4">
      <c r="A620" s="25" t="s">
        <v>137</v>
      </c>
      <c r="B620" s="25" t="s">
        <v>938</v>
      </c>
      <c r="C620" s="26"/>
      <c r="D620" s="23" t="str">
        <f t="shared" si="9"/>
        <v>徳島県つるぎ町</v>
      </c>
    </row>
    <row r="621" spans="1:4" x14ac:dyDescent="0.4">
      <c r="A621" s="25" t="s">
        <v>138</v>
      </c>
      <c r="B621" s="25" t="s">
        <v>939</v>
      </c>
      <c r="C621" s="26"/>
      <c r="D621" s="23" t="str">
        <f t="shared" si="9"/>
        <v>香川県小豆島町</v>
      </c>
    </row>
    <row r="622" spans="1:4" x14ac:dyDescent="0.4">
      <c r="A622" s="25" t="s">
        <v>138</v>
      </c>
      <c r="B622" s="25" t="s">
        <v>940</v>
      </c>
      <c r="C622" s="26"/>
      <c r="D622" s="23" t="str">
        <f t="shared" si="9"/>
        <v>香川県直島町</v>
      </c>
    </row>
    <row r="623" spans="1:4" x14ac:dyDescent="0.4">
      <c r="A623" s="25" t="s">
        <v>138</v>
      </c>
      <c r="B623" s="25" t="s">
        <v>941</v>
      </c>
      <c r="C623" s="26"/>
      <c r="D623" s="23" t="str">
        <f t="shared" si="9"/>
        <v>香川県琴平町</v>
      </c>
    </row>
    <row r="624" spans="1:4" x14ac:dyDescent="0.4">
      <c r="A624" s="25" t="s">
        <v>138</v>
      </c>
      <c r="B624" s="25" t="s">
        <v>942</v>
      </c>
      <c r="C624" s="26"/>
      <c r="D624" s="23" t="str">
        <f t="shared" si="9"/>
        <v>香川県多度津町</v>
      </c>
    </row>
    <row r="625" spans="1:4" x14ac:dyDescent="0.4">
      <c r="A625" s="25" t="s">
        <v>139</v>
      </c>
      <c r="B625" s="25" t="s">
        <v>943</v>
      </c>
      <c r="C625" s="26"/>
      <c r="D625" s="23" t="str">
        <f t="shared" si="9"/>
        <v>愛媛県上島町</v>
      </c>
    </row>
    <row r="626" spans="1:4" x14ac:dyDescent="0.4">
      <c r="A626" s="25" t="s">
        <v>139</v>
      </c>
      <c r="B626" s="25" t="s">
        <v>944</v>
      </c>
      <c r="C626" s="26"/>
      <c r="D626" s="23" t="str">
        <f t="shared" si="9"/>
        <v>愛媛県久万高原町</v>
      </c>
    </row>
    <row r="627" spans="1:4" x14ac:dyDescent="0.4">
      <c r="A627" s="25" t="s">
        <v>139</v>
      </c>
      <c r="B627" s="25" t="s">
        <v>945</v>
      </c>
      <c r="C627" s="26"/>
      <c r="D627" s="23" t="str">
        <f t="shared" si="9"/>
        <v>愛媛県内子町</v>
      </c>
    </row>
    <row r="628" spans="1:4" x14ac:dyDescent="0.4">
      <c r="A628" s="25" t="s">
        <v>139</v>
      </c>
      <c r="B628" s="25" t="s">
        <v>946</v>
      </c>
      <c r="C628" s="26"/>
      <c r="D628" s="23" t="str">
        <f t="shared" si="9"/>
        <v>愛媛県伊方町</v>
      </c>
    </row>
    <row r="629" spans="1:4" x14ac:dyDescent="0.4">
      <c r="A629" s="25" t="s">
        <v>139</v>
      </c>
      <c r="B629" s="25" t="s">
        <v>947</v>
      </c>
      <c r="C629" s="26"/>
      <c r="D629" s="23" t="str">
        <f t="shared" si="9"/>
        <v>愛媛県松野町</v>
      </c>
    </row>
    <row r="630" spans="1:4" x14ac:dyDescent="0.4">
      <c r="A630" s="25" t="s">
        <v>140</v>
      </c>
      <c r="B630" s="25" t="s">
        <v>948</v>
      </c>
      <c r="C630" s="26"/>
      <c r="D630" s="23" t="str">
        <f t="shared" si="9"/>
        <v>高知県東洋町</v>
      </c>
    </row>
    <row r="631" spans="1:4" x14ac:dyDescent="0.4">
      <c r="A631" s="25" t="s">
        <v>140</v>
      </c>
      <c r="B631" s="25" t="s">
        <v>949</v>
      </c>
      <c r="C631" s="26"/>
      <c r="D631" s="23" t="str">
        <f t="shared" si="9"/>
        <v>高知県奈半利町</v>
      </c>
    </row>
    <row r="632" spans="1:4" x14ac:dyDescent="0.4">
      <c r="A632" s="25" t="s">
        <v>140</v>
      </c>
      <c r="B632" s="25" t="s">
        <v>950</v>
      </c>
      <c r="C632" s="26"/>
      <c r="D632" s="23" t="str">
        <f t="shared" si="9"/>
        <v>高知県田野町</v>
      </c>
    </row>
    <row r="633" spans="1:4" x14ac:dyDescent="0.4">
      <c r="A633" s="25" t="s">
        <v>140</v>
      </c>
      <c r="B633" s="25" t="s">
        <v>951</v>
      </c>
      <c r="C633" s="26"/>
      <c r="D633" s="23" t="str">
        <f t="shared" si="9"/>
        <v>高知県安田町</v>
      </c>
    </row>
    <row r="634" spans="1:4" x14ac:dyDescent="0.4">
      <c r="A634" s="25" t="s">
        <v>140</v>
      </c>
      <c r="B634" s="25" t="s">
        <v>952</v>
      </c>
      <c r="C634" s="26"/>
      <c r="D634" s="23" t="str">
        <f t="shared" si="9"/>
        <v>高知県北川村</v>
      </c>
    </row>
    <row r="635" spans="1:4" x14ac:dyDescent="0.4">
      <c r="A635" s="25" t="s">
        <v>140</v>
      </c>
      <c r="B635" s="25" t="s">
        <v>953</v>
      </c>
      <c r="C635" s="26"/>
      <c r="D635" s="23" t="str">
        <f t="shared" si="9"/>
        <v>高知県馬路村</v>
      </c>
    </row>
    <row r="636" spans="1:4" x14ac:dyDescent="0.4">
      <c r="A636" s="25" t="s">
        <v>140</v>
      </c>
      <c r="B636" s="25" t="s">
        <v>954</v>
      </c>
      <c r="C636" s="26"/>
      <c r="D636" s="23" t="str">
        <f t="shared" si="9"/>
        <v>高知県芸西村</v>
      </c>
    </row>
    <row r="637" spans="1:4" x14ac:dyDescent="0.4">
      <c r="A637" s="25" t="s">
        <v>140</v>
      </c>
      <c r="B637" s="25" t="s">
        <v>955</v>
      </c>
      <c r="C637" s="26"/>
      <c r="D637" s="23" t="str">
        <f t="shared" si="9"/>
        <v>高知県本山町</v>
      </c>
    </row>
    <row r="638" spans="1:4" x14ac:dyDescent="0.4">
      <c r="A638" s="25" t="s">
        <v>140</v>
      </c>
      <c r="B638" s="25" t="s">
        <v>956</v>
      </c>
      <c r="C638" s="26"/>
      <c r="D638" s="23" t="str">
        <f t="shared" si="9"/>
        <v>高知県大豊町</v>
      </c>
    </row>
    <row r="639" spans="1:4" x14ac:dyDescent="0.4">
      <c r="A639" s="25" t="s">
        <v>140</v>
      </c>
      <c r="B639" s="25" t="s">
        <v>957</v>
      </c>
      <c r="C639" s="26"/>
      <c r="D639" s="23" t="str">
        <f t="shared" si="9"/>
        <v>高知県土佐町</v>
      </c>
    </row>
    <row r="640" spans="1:4" x14ac:dyDescent="0.4">
      <c r="A640" s="25" t="s">
        <v>140</v>
      </c>
      <c r="B640" s="25" t="s">
        <v>958</v>
      </c>
      <c r="C640" s="26"/>
      <c r="D640" s="23" t="str">
        <f t="shared" si="9"/>
        <v>高知県大川村</v>
      </c>
    </row>
    <row r="641" spans="1:4" x14ac:dyDescent="0.4">
      <c r="A641" s="25" t="s">
        <v>140</v>
      </c>
      <c r="B641" s="25" t="s">
        <v>959</v>
      </c>
      <c r="C641" s="26"/>
      <c r="D641" s="23" t="str">
        <f t="shared" si="9"/>
        <v>高知県仁淀川町</v>
      </c>
    </row>
    <row r="642" spans="1:4" x14ac:dyDescent="0.4">
      <c r="A642" s="25" t="s">
        <v>140</v>
      </c>
      <c r="B642" s="25" t="s">
        <v>960</v>
      </c>
      <c r="C642" s="26"/>
      <c r="D642" s="23" t="str">
        <f t="shared" si="9"/>
        <v>高知県中土佐町</v>
      </c>
    </row>
    <row r="643" spans="1:4" x14ac:dyDescent="0.4">
      <c r="A643" s="25" t="s">
        <v>140</v>
      </c>
      <c r="B643" s="25" t="s">
        <v>961</v>
      </c>
      <c r="C643" s="26"/>
      <c r="D643" s="23" t="str">
        <f t="shared" ref="D643:D706" si="10">A643&amp;B643</f>
        <v>高知県越知町</v>
      </c>
    </row>
    <row r="644" spans="1:4" x14ac:dyDescent="0.4">
      <c r="A644" s="25" t="s">
        <v>140</v>
      </c>
      <c r="B644" s="25" t="s">
        <v>962</v>
      </c>
      <c r="C644" s="26"/>
      <c r="D644" s="23" t="str">
        <f t="shared" si="10"/>
        <v>高知県檮原町</v>
      </c>
    </row>
    <row r="645" spans="1:4" x14ac:dyDescent="0.4">
      <c r="A645" s="25" t="s">
        <v>140</v>
      </c>
      <c r="B645" s="25" t="s">
        <v>963</v>
      </c>
      <c r="C645" s="26"/>
      <c r="D645" s="23" t="str">
        <f t="shared" si="10"/>
        <v>高知県日高村</v>
      </c>
    </row>
    <row r="646" spans="1:4" x14ac:dyDescent="0.4">
      <c r="A646" s="25" t="s">
        <v>140</v>
      </c>
      <c r="B646" s="25" t="s">
        <v>964</v>
      </c>
      <c r="C646" s="26"/>
      <c r="D646" s="23" t="str">
        <f t="shared" si="10"/>
        <v>高知県津野町</v>
      </c>
    </row>
    <row r="647" spans="1:4" x14ac:dyDescent="0.4">
      <c r="A647" s="25" t="s">
        <v>140</v>
      </c>
      <c r="B647" s="25" t="s">
        <v>965</v>
      </c>
      <c r="C647" s="26"/>
      <c r="D647" s="23" t="str">
        <f t="shared" si="10"/>
        <v>高知県四万十町</v>
      </c>
    </row>
    <row r="648" spans="1:4" x14ac:dyDescent="0.4">
      <c r="A648" s="25" t="s">
        <v>140</v>
      </c>
      <c r="B648" s="25" t="s">
        <v>966</v>
      </c>
      <c r="C648" s="26"/>
      <c r="D648" s="23" t="str">
        <f t="shared" si="10"/>
        <v>高知県大月町</v>
      </c>
    </row>
    <row r="649" spans="1:4" x14ac:dyDescent="0.4">
      <c r="A649" s="25" t="s">
        <v>140</v>
      </c>
      <c r="B649" s="25" t="s">
        <v>967</v>
      </c>
      <c r="C649" s="26"/>
      <c r="D649" s="23" t="str">
        <f t="shared" si="10"/>
        <v>高知県三原村</v>
      </c>
    </row>
    <row r="650" spans="1:4" x14ac:dyDescent="0.4">
      <c r="A650" s="25" t="s">
        <v>140</v>
      </c>
      <c r="B650" s="25" t="s">
        <v>968</v>
      </c>
      <c r="C650" s="26"/>
      <c r="D650" s="23" t="str">
        <f t="shared" si="10"/>
        <v>高知県黒潮町</v>
      </c>
    </row>
    <row r="651" spans="1:4" x14ac:dyDescent="0.4">
      <c r="A651" s="25" t="s">
        <v>141</v>
      </c>
      <c r="B651" s="25" t="s">
        <v>969</v>
      </c>
      <c r="C651" s="26"/>
      <c r="D651" s="23" t="str">
        <f t="shared" si="10"/>
        <v>福岡県篠栗町</v>
      </c>
    </row>
    <row r="652" spans="1:4" x14ac:dyDescent="0.4">
      <c r="A652" s="25" t="s">
        <v>141</v>
      </c>
      <c r="B652" s="25" t="s">
        <v>970</v>
      </c>
      <c r="C652" s="26"/>
      <c r="D652" s="23" t="str">
        <f t="shared" si="10"/>
        <v>福岡県須恵町</v>
      </c>
    </row>
    <row r="653" spans="1:4" x14ac:dyDescent="0.4">
      <c r="A653" s="25" t="s">
        <v>141</v>
      </c>
      <c r="B653" s="25" t="s">
        <v>971</v>
      </c>
      <c r="C653" s="26"/>
      <c r="D653" s="23" t="str">
        <f t="shared" si="10"/>
        <v>福岡県芦屋町</v>
      </c>
    </row>
    <row r="654" spans="1:4" x14ac:dyDescent="0.4">
      <c r="A654" s="25" t="s">
        <v>141</v>
      </c>
      <c r="B654" s="25" t="s">
        <v>972</v>
      </c>
      <c r="C654" s="26"/>
      <c r="D654" s="23" t="str">
        <f t="shared" si="10"/>
        <v>福岡県小竹町</v>
      </c>
    </row>
    <row r="655" spans="1:4" x14ac:dyDescent="0.4">
      <c r="A655" s="25" t="s">
        <v>141</v>
      </c>
      <c r="B655" s="25" t="s">
        <v>973</v>
      </c>
      <c r="C655" s="26"/>
      <c r="D655" s="23" t="str">
        <f t="shared" si="10"/>
        <v>福岡県鞍手町</v>
      </c>
    </row>
    <row r="656" spans="1:4" x14ac:dyDescent="0.4">
      <c r="A656" s="25" t="s">
        <v>141</v>
      </c>
      <c r="B656" s="25" t="s">
        <v>974</v>
      </c>
      <c r="C656" s="26"/>
      <c r="D656" s="23" t="str">
        <f t="shared" si="10"/>
        <v>福岡県桂川町</v>
      </c>
    </row>
    <row r="657" spans="1:4" x14ac:dyDescent="0.4">
      <c r="A657" s="25" t="s">
        <v>141</v>
      </c>
      <c r="B657" s="25" t="s">
        <v>975</v>
      </c>
      <c r="C657" s="26"/>
      <c r="D657" s="23" t="str">
        <f t="shared" si="10"/>
        <v>福岡県東峰村</v>
      </c>
    </row>
    <row r="658" spans="1:4" x14ac:dyDescent="0.4">
      <c r="A658" s="25" t="s">
        <v>141</v>
      </c>
      <c r="B658" s="25" t="s">
        <v>872</v>
      </c>
      <c r="C658" s="26"/>
      <c r="D658" s="23" t="str">
        <f t="shared" si="10"/>
        <v>福岡県広川町</v>
      </c>
    </row>
    <row r="659" spans="1:4" x14ac:dyDescent="0.4">
      <c r="A659" s="25" t="s">
        <v>141</v>
      </c>
      <c r="B659" s="25" t="s">
        <v>976</v>
      </c>
      <c r="C659" s="26"/>
      <c r="D659" s="23" t="str">
        <f t="shared" si="10"/>
        <v>福岡県香春町</v>
      </c>
    </row>
    <row r="660" spans="1:4" x14ac:dyDescent="0.4">
      <c r="A660" s="25" t="s">
        <v>141</v>
      </c>
      <c r="B660" s="25" t="s">
        <v>977</v>
      </c>
      <c r="C660" s="26"/>
      <c r="D660" s="23" t="str">
        <f t="shared" si="10"/>
        <v>福岡県添田町</v>
      </c>
    </row>
    <row r="661" spans="1:4" x14ac:dyDescent="0.4">
      <c r="A661" s="25" t="s">
        <v>141</v>
      </c>
      <c r="B661" s="25" t="s">
        <v>978</v>
      </c>
      <c r="C661" s="26"/>
      <c r="D661" s="23" t="str">
        <f t="shared" si="10"/>
        <v>福岡県糸田町</v>
      </c>
    </row>
    <row r="662" spans="1:4" x14ac:dyDescent="0.4">
      <c r="A662" s="25" t="s">
        <v>141</v>
      </c>
      <c r="B662" s="25" t="s">
        <v>979</v>
      </c>
      <c r="C662" s="26"/>
      <c r="D662" s="23" t="str">
        <f t="shared" si="10"/>
        <v>福岡県大任町</v>
      </c>
    </row>
    <row r="663" spans="1:4" x14ac:dyDescent="0.4">
      <c r="A663" s="25" t="s">
        <v>141</v>
      </c>
      <c r="B663" s="25" t="s">
        <v>980</v>
      </c>
      <c r="C663" s="26"/>
      <c r="D663" s="23" t="str">
        <f t="shared" si="10"/>
        <v>福岡県赤村</v>
      </c>
    </row>
    <row r="664" spans="1:4" x14ac:dyDescent="0.4">
      <c r="A664" s="25" t="s">
        <v>141</v>
      </c>
      <c r="B664" s="25" t="s">
        <v>981</v>
      </c>
      <c r="C664" s="26"/>
      <c r="D664" s="23" t="str">
        <f t="shared" si="10"/>
        <v>福岡県福智町</v>
      </c>
    </row>
    <row r="665" spans="1:4" x14ac:dyDescent="0.4">
      <c r="A665" s="25" t="s">
        <v>141</v>
      </c>
      <c r="B665" s="25" t="s">
        <v>982</v>
      </c>
      <c r="C665" s="26"/>
      <c r="D665" s="23" t="str">
        <f t="shared" si="10"/>
        <v>福岡県みやこ町</v>
      </c>
    </row>
    <row r="666" spans="1:4" x14ac:dyDescent="0.4">
      <c r="A666" s="25" t="s">
        <v>141</v>
      </c>
      <c r="B666" s="25" t="s">
        <v>983</v>
      </c>
      <c r="C666" s="26"/>
      <c r="D666" s="23" t="str">
        <f t="shared" si="10"/>
        <v>福岡県吉富町</v>
      </c>
    </row>
    <row r="667" spans="1:4" x14ac:dyDescent="0.4">
      <c r="A667" s="25" t="s">
        <v>141</v>
      </c>
      <c r="B667" s="25" t="s">
        <v>984</v>
      </c>
      <c r="C667" s="26"/>
      <c r="D667" s="23" t="str">
        <f t="shared" si="10"/>
        <v>福岡県上毛町</v>
      </c>
    </row>
    <row r="668" spans="1:4" x14ac:dyDescent="0.4">
      <c r="A668" s="25" t="s">
        <v>141</v>
      </c>
      <c r="B668" s="25" t="s">
        <v>985</v>
      </c>
      <c r="C668" s="26"/>
      <c r="D668" s="23" t="str">
        <f t="shared" si="10"/>
        <v>福岡県築上町</v>
      </c>
    </row>
    <row r="669" spans="1:4" x14ac:dyDescent="0.4">
      <c r="A669" s="25" t="s">
        <v>142</v>
      </c>
      <c r="B669" s="25" t="s">
        <v>986</v>
      </c>
      <c r="C669" s="26"/>
      <c r="D669" s="23" t="str">
        <f t="shared" si="10"/>
        <v>佐賀県上峰町</v>
      </c>
    </row>
    <row r="670" spans="1:4" x14ac:dyDescent="0.4">
      <c r="A670" s="25" t="s">
        <v>142</v>
      </c>
      <c r="B670" s="25" t="s">
        <v>987</v>
      </c>
      <c r="C670" s="26"/>
      <c r="D670" s="23" t="str">
        <f t="shared" si="10"/>
        <v>佐賀県みやき町</v>
      </c>
    </row>
    <row r="671" spans="1:4" x14ac:dyDescent="0.4">
      <c r="A671" s="25" t="s">
        <v>142</v>
      </c>
      <c r="B671" s="25" t="s">
        <v>988</v>
      </c>
      <c r="C671" s="26"/>
      <c r="D671" s="23" t="str">
        <f t="shared" si="10"/>
        <v>佐賀県玄海町</v>
      </c>
    </row>
    <row r="672" spans="1:4" x14ac:dyDescent="0.4">
      <c r="A672" s="25" t="s">
        <v>142</v>
      </c>
      <c r="B672" s="25" t="s">
        <v>989</v>
      </c>
      <c r="C672" s="26"/>
      <c r="D672" s="23" t="str">
        <f t="shared" si="10"/>
        <v>佐賀県有田町</v>
      </c>
    </row>
    <row r="673" spans="1:4" x14ac:dyDescent="0.4">
      <c r="A673" s="25" t="s">
        <v>142</v>
      </c>
      <c r="B673" s="25" t="s">
        <v>990</v>
      </c>
      <c r="C673" s="26"/>
      <c r="D673" s="23" t="str">
        <f t="shared" si="10"/>
        <v>佐賀県大町町</v>
      </c>
    </row>
    <row r="674" spans="1:4" x14ac:dyDescent="0.4">
      <c r="A674" s="25" t="s">
        <v>142</v>
      </c>
      <c r="B674" s="25" t="s">
        <v>991</v>
      </c>
      <c r="C674" s="26"/>
      <c r="D674" s="23" t="str">
        <f t="shared" si="10"/>
        <v>佐賀県太良町</v>
      </c>
    </row>
    <row r="675" spans="1:4" x14ac:dyDescent="0.4">
      <c r="A675" s="25" t="s">
        <v>143</v>
      </c>
      <c r="B675" s="25" t="s">
        <v>992</v>
      </c>
      <c r="C675" s="26"/>
      <c r="D675" s="23" t="str">
        <f t="shared" si="10"/>
        <v>長崎県東彼杵町</v>
      </c>
    </row>
    <row r="676" spans="1:4" x14ac:dyDescent="0.4">
      <c r="A676" s="25" t="s">
        <v>143</v>
      </c>
      <c r="B676" s="25" t="s">
        <v>993</v>
      </c>
      <c r="C676" s="26"/>
      <c r="D676" s="23" t="str">
        <f t="shared" si="10"/>
        <v>長崎県川棚町</v>
      </c>
    </row>
    <row r="677" spans="1:4" x14ac:dyDescent="0.4">
      <c r="A677" s="25" t="s">
        <v>143</v>
      </c>
      <c r="B677" s="25" t="s">
        <v>994</v>
      </c>
      <c r="C677" s="26"/>
      <c r="D677" s="23" t="str">
        <f t="shared" si="10"/>
        <v>長崎県波佐見町</v>
      </c>
    </row>
    <row r="678" spans="1:4" x14ac:dyDescent="0.4">
      <c r="A678" s="25" t="s">
        <v>143</v>
      </c>
      <c r="B678" s="25" t="s">
        <v>995</v>
      </c>
      <c r="C678" s="26"/>
      <c r="D678" s="23" t="str">
        <f t="shared" si="10"/>
        <v>長崎県小値賀町</v>
      </c>
    </row>
    <row r="679" spans="1:4" x14ac:dyDescent="0.4">
      <c r="A679" s="25" t="s">
        <v>144</v>
      </c>
      <c r="B679" s="25" t="s">
        <v>523</v>
      </c>
      <c r="C679" s="26"/>
      <c r="D679" s="23" t="str">
        <f t="shared" si="10"/>
        <v>熊本県美里町</v>
      </c>
    </row>
    <row r="680" spans="1:4" x14ac:dyDescent="0.4">
      <c r="A680" s="25" t="s">
        <v>144</v>
      </c>
      <c r="B680" s="25" t="s">
        <v>996</v>
      </c>
      <c r="C680" s="26"/>
      <c r="D680" s="23" t="str">
        <f t="shared" si="10"/>
        <v>熊本県玉東町</v>
      </c>
    </row>
    <row r="681" spans="1:4" x14ac:dyDescent="0.4">
      <c r="A681" s="25" t="s">
        <v>144</v>
      </c>
      <c r="B681" s="25" t="s">
        <v>997</v>
      </c>
      <c r="C681" s="26"/>
      <c r="D681" s="23" t="str">
        <f t="shared" si="10"/>
        <v>熊本県南関町</v>
      </c>
    </row>
    <row r="682" spans="1:4" x14ac:dyDescent="0.4">
      <c r="A682" s="25" t="s">
        <v>144</v>
      </c>
      <c r="B682" s="25" t="s">
        <v>998</v>
      </c>
      <c r="C682" s="26"/>
      <c r="D682" s="23" t="str">
        <f t="shared" si="10"/>
        <v>熊本県長洲町</v>
      </c>
    </row>
    <row r="683" spans="1:4" x14ac:dyDescent="0.4">
      <c r="A683" s="25" t="s">
        <v>144</v>
      </c>
      <c r="B683" s="25" t="s">
        <v>999</v>
      </c>
      <c r="C683" s="26"/>
      <c r="D683" s="23" t="str">
        <f t="shared" si="10"/>
        <v>熊本県和水町</v>
      </c>
    </row>
    <row r="684" spans="1:4" x14ac:dyDescent="0.4">
      <c r="A684" s="25" t="s">
        <v>144</v>
      </c>
      <c r="B684" s="25" t="s">
        <v>1000</v>
      </c>
      <c r="C684" s="26"/>
      <c r="D684" s="23" t="str">
        <f t="shared" si="10"/>
        <v>熊本県南小国町</v>
      </c>
    </row>
    <row r="685" spans="1:4" x14ac:dyDescent="0.4">
      <c r="A685" s="25" t="s">
        <v>144</v>
      </c>
      <c r="B685" s="25" t="s">
        <v>553</v>
      </c>
      <c r="C685" s="26"/>
      <c r="D685" s="23" t="str">
        <f t="shared" si="10"/>
        <v>熊本県小国町</v>
      </c>
    </row>
    <row r="686" spans="1:4" x14ac:dyDescent="0.4">
      <c r="A686" s="25" t="s">
        <v>144</v>
      </c>
      <c r="B686" s="25" t="s">
        <v>1001</v>
      </c>
      <c r="C686" s="26"/>
      <c r="D686" s="23" t="str">
        <f t="shared" si="10"/>
        <v>熊本県産山村</v>
      </c>
    </row>
    <row r="687" spans="1:4" x14ac:dyDescent="0.4">
      <c r="A687" s="25" t="s">
        <v>144</v>
      </c>
      <c r="B687" s="25" t="s">
        <v>1002</v>
      </c>
      <c r="C687" s="26"/>
      <c r="D687" s="23" t="str">
        <f t="shared" si="10"/>
        <v>熊本県高森町</v>
      </c>
    </row>
    <row r="688" spans="1:4" x14ac:dyDescent="0.4">
      <c r="A688" s="25" t="s">
        <v>144</v>
      </c>
      <c r="B688" s="25" t="s">
        <v>1003</v>
      </c>
      <c r="C688" s="26"/>
      <c r="D688" s="23" t="str">
        <f t="shared" si="10"/>
        <v>熊本県西原村</v>
      </c>
    </row>
    <row r="689" spans="1:4" x14ac:dyDescent="0.4">
      <c r="A689" s="25" t="s">
        <v>144</v>
      </c>
      <c r="B689" s="25" t="s">
        <v>1004</v>
      </c>
      <c r="C689" s="26"/>
      <c r="D689" s="23" t="str">
        <f t="shared" si="10"/>
        <v>熊本県南阿蘇村</v>
      </c>
    </row>
    <row r="690" spans="1:4" x14ac:dyDescent="0.4">
      <c r="A690" s="25" t="s">
        <v>144</v>
      </c>
      <c r="B690" s="25" t="s">
        <v>1005</v>
      </c>
      <c r="C690" s="26"/>
      <c r="D690" s="23" t="str">
        <f t="shared" si="10"/>
        <v>熊本県益城町</v>
      </c>
    </row>
    <row r="691" spans="1:4" x14ac:dyDescent="0.4">
      <c r="A691" s="25" t="s">
        <v>144</v>
      </c>
      <c r="B691" s="25" t="s">
        <v>1006</v>
      </c>
      <c r="C691" s="26"/>
      <c r="D691" s="23" t="str">
        <f t="shared" si="10"/>
        <v>熊本県甲佐町</v>
      </c>
    </row>
    <row r="692" spans="1:4" x14ac:dyDescent="0.4">
      <c r="A692" s="25" t="s">
        <v>144</v>
      </c>
      <c r="B692" s="25" t="s">
        <v>1007</v>
      </c>
      <c r="C692" s="26"/>
      <c r="D692" s="23" t="str">
        <f t="shared" si="10"/>
        <v>熊本県山都町</v>
      </c>
    </row>
    <row r="693" spans="1:4" x14ac:dyDescent="0.4">
      <c r="A693" s="25" t="s">
        <v>144</v>
      </c>
      <c r="B693" s="25" t="s">
        <v>1008</v>
      </c>
      <c r="C693" s="26"/>
      <c r="D693" s="23" t="str">
        <f t="shared" si="10"/>
        <v>熊本県氷川町</v>
      </c>
    </row>
    <row r="694" spans="1:4" x14ac:dyDescent="0.4">
      <c r="A694" s="25" t="s">
        <v>144</v>
      </c>
      <c r="B694" s="25" t="s">
        <v>1009</v>
      </c>
      <c r="C694" s="26"/>
      <c r="D694" s="23" t="str">
        <f t="shared" si="10"/>
        <v>熊本県芦北町</v>
      </c>
    </row>
    <row r="695" spans="1:4" x14ac:dyDescent="0.4">
      <c r="A695" s="25" t="s">
        <v>144</v>
      </c>
      <c r="B695" s="25" t="s">
        <v>1010</v>
      </c>
      <c r="C695" s="26"/>
      <c r="D695" s="23" t="str">
        <f t="shared" si="10"/>
        <v>熊本県津奈木町</v>
      </c>
    </row>
    <row r="696" spans="1:4" x14ac:dyDescent="0.4">
      <c r="A696" s="25" t="s">
        <v>144</v>
      </c>
      <c r="B696" s="25" t="s">
        <v>1011</v>
      </c>
      <c r="C696" s="26"/>
      <c r="D696" s="23" t="str">
        <f t="shared" si="10"/>
        <v>熊本県多良木町</v>
      </c>
    </row>
    <row r="697" spans="1:4" x14ac:dyDescent="0.4">
      <c r="A697" s="25" t="s">
        <v>144</v>
      </c>
      <c r="B697" s="25" t="s">
        <v>1012</v>
      </c>
      <c r="C697" s="26"/>
      <c r="D697" s="23" t="str">
        <f t="shared" si="10"/>
        <v>熊本県湯前町</v>
      </c>
    </row>
    <row r="698" spans="1:4" x14ac:dyDescent="0.4">
      <c r="A698" s="25" t="s">
        <v>144</v>
      </c>
      <c r="B698" s="25" t="s">
        <v>1013</v>
      </c>
      <c r="C698" s="26"/>
      <c r="D698" s="23" t="str">
        <f t="shared" si="10"/>
        <v>熊本県水上村</v>
      </c>
    </row>
    <row r="699" spans="1:4" x14ac:dyDescent="0.4">
      <c r="A699" s="25" t="s">
        <v>144</v>
      </c>
      <c r="B699" s="25" t="s">
        <v>1014</v>
      </c>
      <c r="C699" s="26"/>
      <c r="D699" s="23" t="str">
        <f t="shared" si="10"/>
        <v>熊本県相良村</v>
      </c>
    </row>
    <row r="700" spans="1:4" x14ac:dyDescent="0.4">
      <c r="A700" s="25" t="s">
        <v>144</v>
      </c>
      <c r="B700" s="25" t="s">
        <v>1015</v>
      </c>
      <c r="C700" s="26"/>
      <c r="D700" s="23" t="str">
        <f t="shared" si="10"/>
        <v>熊本県五木村</v>
      </c>
    </row>
    <row r="701" spans="1:4" x14ac:dyDescent="0.4">
      <c r="A701" s="25" t="s">
        <v>144</v>
      </c>
      <c r="B701" s="25" t="s">
        <v>1016</v>
      </c>
      <c r="C701" s="26"/>
      <c r="D701" s="23" t="str">
        <f t="shared" si="10"/>
        <v>熊本県山江村</v>
      </c>
    </row>
    <row r="702" spans="1:4" x14ac:dyDescent="0.4">
      <c r="A702" s="25" t="s">
        <v>144</v>
      </c>
      <c r="B702" s="25" t="s">
        <v>1017</v>
      </c>
      <c r="C702" s="26"/>
      <c r="D702" s="23" t="str">
        <f t="shared" si="10"/>
        <v>熊本県球磨村</v>
      </c>
    </row>
    <row r="703" spans="1:4" x14ac:dyDescent="0.4">
      <c r="A703" s="25" t="s">
        <v>144</v>
      </c>
      <c r="B703" s="25" t="s">
        <v>1018</v>
      </c>
      <c r="C703" s="26"/>
      <c r="D703" s="23" t="str">
        <f t="shared" si="10"/>
        <v>熊本県あさぎり町</v>
      </c>
    </row>
    <row r="704" spans="1:4" x14ac:dyDescent="0.4">
      <c r="A704" s="25" t="s">
        <v>144</v>
      </c>
      <c r="B704" s="25" t="s">
        <v>1019</v>
      </c>
      <c r="C704" s="26"/>
      <c r="D704" s="23" t="str">
        <f t="shared" si="10"/>
        <v>熊本県苓北町</v>
      </c>
    </row>
    <row r="705" spans="1:4" x14ac:dyDescent="0.4">
      <c r="A705" s="25" t="s">
        <v>145</v>
      </c>
      <c r="B705" s="25" t="s">
        <v>1020</v>
      </c>
      <c r="C705" s="26"/>
      <c r="D705" s="23" t="str">
        <f t="shared" si="10"/>
        <v>大分県津久見市</v>
      </c>
    </row>
    <row r="706" spans="1:4" x14ac:dyDescent="0.4">
      <c r="A706" s="25" t="s">
        <v>145</v>
      </c>
      <c r="B706" s="25" t="s">
        <v>1021</v>
      </c>
      <c r="C706" s="26"/>
      <c r="D706" s="23" t="str">
        <f t="shared" si="10"/>
        <v>大分県由布市</v>
      </c>
    </row>
    <row r="707" spans="1:4" x14ac:dyDescent="0.4">
      <c r="A707" s="25" t="s">
        <v>145</v>
      </c>
      <c r="B707" s="25" t="s">
        <v>1022</v>
      </c>
      <c r="C707" s="26"/>
      <c r="D707" s="23" t="str">
        <f t="shared" ref="D707:D761" si="11">A707&amp;B707</f>
        <v>大分県姫島村</v>
      </c>
    </row>
    <row r="708" spans="1:4" x14ac:dyDescent="0.4">
      <c r="A708" s="25" t="s">
        <v>145</v>
      </c>
      <c r="B708" s="25" t="s">
        <v>1023</v>
      </c>
      <c r="C708" s="26"/>
      <c r="D708" s="23" t="str">
        <f t="shared" si="11"/>
        <v>大分県九重町</v>
      </c>
    </row>
    <row r="709" spans="1:4" x14ac:dyDescent="0.4">
      <c r="A709" s="25" t="s">
        <v>146</v>
      </c>
      <c r="B709" s="25" t="s">
        <v>1024</v>
      </c>
      <c r="C709" s="26"/>
      <c r="D709" s="23" t="str">
        <f t="shared" si="11"/>
        <v>宮崎県えびの市</v>
      </c>
    </row>
    <row r="710" spans="1:4" x14ac:dyDescent="0.4">
      <c r="A710" s="25" t="s">
        <v>146</v>
      </c>
      <c r="B710" s="25" t="s">
        <v>1025</v>
      </c>
      <c r="C710" s="26"/>
      <c r="D710" s="23" t="str">
        <f t="shared" si="11"/>
        <v>宮崎県三股町</v>
      </c>
    </row>
    <row r="711" spans="1:4" x14ac:dyDescent="0.4">
      <c r="A711" s="25" t="s">
        <v>146</v>
      </c>
      <c r="B711" s="25" t="s">
        <v>1026</v>
      </c>
      <c r="C711" s="26"/>
      <c r="D711" s="23" t="str">
        <f t="shared" si="11"/>
        <v>宮崎県高原町</v>
      </c>
    </row>
    <row r="712" spans="1:4" x14ac:dyDescent="0.4">
      <c r="A712" s="25" t="s">
        <v>146</v>
      </c>
      <c r="B712" s="25" t="s">
        <v>1027</v>
      </c>
      <c r="C712" s="26"/>
      <c r="D712" s="23" t="str">
        <f t="shared" si="11"/>
        <v>宮崎県綾町</v>
      </c>
    </row>
    <row r="713" spans="1:4" x14ac:dyDescent="0.4">
      <c r="A713" s="25" t="s">
        <v>146</v>
      </c>
      <c r="B713" s="25" t="s">
        <v>1028</v>
      </c>
      <c r="C713" s="26"/>
      <c r="D713" s="23" t="str">
        <f t="shared" si="11"/>
        <v>宮崎県新富町</v>
      </c>
    </row>
    <row r="714" spans="1:4" x14ac:dyDescent="0.4">
      <c r="A714" s="25" t="s">
        <v>146</v>
      </c>
      <c r="B714" s="25" t="s">
        <v>1029</v>
      </c>
      <c r="C714" s="26"/>
      <c r="D714" s="23" t="str">
        <f t="shared" si="11"/>
        <v>宮崎県西米良村</v>
      </c>
    </row>
    <row r="715" spans="1:4" x14ac:dyDescent="0.4">
      <c r="A715" s="25" t="s">
        <v>146</v>
      </c>
      <c r="B715" s="25" t="s">
        <v>1030</v>
      </c>
      <c r="C715" s="26"/>
      <c r="D715" s="23" t="str">
        <f t="shared" si="11"/>
        <v>宮崎県木城町</v>
      </c>
    </row>
    <row r="716" spans="1:4" x14ac:dyDescent="0.4">
      <c r="A716" s="25" t="s">
        <v>146</v>
      </c>
      <c r="B716" s="25" t="s">
        <v>1031</v>
      </c>
      <c r="C716" s="26"/>
      <c r="D716" s="23" t="str">
        <f t="shared" si="11"/>
        <v>宮崎県川南町</v>
      </c>
    </row>
    <row r="717" spans="1:4" x14ac:dyDescent="0.4">
      <c r="A717" s="25" t="s">
        <v>146</v>
      </c>
      <c r="B717" s="25" t="s">
        <v>1032</v>
      </c>
      <c r="C717" s="26"/>
      <c r="D717" s="23" t="str">
        <f t="shared" si="11"/>
        <v>宮崎県都農町</v>
      </c>
    </row>
    <row r="718" spans="1:4" x14ac:dyDescent="0.4">
      <c r="A718" s="25" t="s">
        <v>146</v>
      </c>
      <c r="B718" s="25" t="s">
        <v>1033</v>
      </c>
      <c r="C718" s="26"/>
      <c r="D718" s="23" t="str">
        <f t="shared" si="11"/>
        <v>宮崎県諸塚村</v>
      </c>
    </row>
    <row r="719" spans="1:4" x14ac:dyDescent="0.4">
      <c r="A719" s="25" t="s">
        <v>146</v>
      </c>
      <c r="B719" s="25" t="s">
        <v>1034</v>
      </c>
      <c r="C719" s="26"/>
      <c r="D719" s="23" t="str">
        <f t="shared" si="11"/>
        <v>宮崎県椎葉村</v>
      </c>
    </row>
    <row r="720" spans="1:4" x14ac:dyDescent="0.4">
      <c r="A720" s="25" t="s">
        <v>146</v>
      </c>
      <c r="B720" s="25" t="s">
        <v>535</v>
      </c>
      <c r="C720" s="26"/>
      <c r="D720" s="23" t="str">
        <f t="shared" si="11"/>
        <v>宮崎県美郷町</v>
      </c>
    </row>
    <row r="721" spans="1:4" x14ac:dyDescent="0.4">
      <c r="A721" s="25" t="s">
        <v>146</v>
      </c>
      <c r="B721" s="25" t="s">
        <v>1035</v>
      </c>
      <c r="C721" s="26"/>
      <c r="D721" s="23" t="str">
        <f t="shared" si="11"/>
        <v>宮崎県日之影町</v>
      </c>
    </row>
    <row r="722" spans="1:4" x14ac:dyDescent="0.4">
      <c r="A722" s="25" t="s">
        <v>146</v>
      </c>
      <c r="B722" s="25" t="s">
        <v>1036</v>
      </c>
      <c r="C722" s="26"/>
      <c r="D722" s="23" t="str">
        <f t="shared" si="11"/>
        <v>宮崎県五ヶ瀬町</v>
      </c>
    </row>
    <row r="723" spans="1:4" x14ac:dyDescent="0.4">
      <c r="A723" s="25" t="s">
        <v>147</v>
      </c>
      <c r="B723" s="25" t="s">
        <v>1037</v>
      </c>
      <c r="C723" s="26"/>
      <c r="D723" s="23" t="str">
        <f t="shared" si="11"/>
        <v>鹿児島県三島村</v>
      </c>
    </row>
    <row r="724" spans="1:4" x14ac:dyDescent="0.4">
      <c r="A724" s="25" t="s">
        <v>147</v>
      </c>
      <c r="B724" s="25" t="s">
        <v>1038</v>
      </c>
      <c r="C724" s="26"/>
      <c r="D724" s="23" t="str">
        <f t="shared" si="11"/>
        <v>鹿児島県十島村</v>
      </c>
    </row>
    <row r="725" spans="1:4" x14ac:dyDescent="0.4">
      <c r="A725" s="25" t="s">
        <v>147</v>
      </c>
      <c r="B725" s="25" t="s">
        <v>1039</v>
      </c>
      <c r="C725" s="26"/>
      <c r="D725" s="23" t="str">
        <f t="shared" si="11"/>
        <v>鹿児島県長島町</v>
      </c>
    </row>
    <row r="726" spans="1:4" x14ac:dyDescent="0.4">
      <c r="A726" s="25" t="s">
        <v>147</v>
      </c>
      <c r="B726" s="25" t="s">
        <v>1040</v>
      </c>
      <c r="C726" s="26"/>
      <c r="D726" s="23" t="str">
        <f t="shared" si="11"/>
        <v>鹿児島県湧水町</v>
      </c>
    </row>
    <row r="727" spans="1:4" x14ac:dyDescent="0.4">
      <c r="A727" s="25" t="s">
        <v>147</v>
      </c>
      <c r="B727" s="25" t="s">
        <v>1041</v>
      </c>
      <c r="C727" s="26"/>
      <c r="D727" s="23" t="str">
        <f t="shared" si="11"/>
        <v>鹿児島県大崎町</v>
      </c>
    </row>
    <row r="728" spans="1:4" x14ac:dyDescent="0.4">
      <c r="A728" s="25" t="s">
        <v>147</v>
      </c>
      <c r="B728" s="25" t="s">
        <v>1042</v>
      </c>
      <c r="C728" s="26"/>
      <c r="D728" s="23" t="str">
        <f t="shared" si="11"/>
        <v>鹿児島県東串良町</v>
      </c>
    </row>
    <row r="729" spans="1:4" x14ac:dyDescent="0.4">
      <c r="A729" s="25" t="s">
        <v>147</v>
      </c>
      <c r="B729" s="25" t="s">
        <v>1043</v>
      </c>
      <c r="C729" s="26"/>
      <c r="D729" s="23" t="str">
        <f t="shared" si="11"/>
        <v>鹿児島県錦江町</v>
      </c>
    </row>
    <row r="730" spans="1:4" x14ac:dyDescent="0.4">
      <c r="A730" s="25" t="s">
        <v>147</v>
      </c>
      <c r="B730" s="25" t="s">
        <v>1044</v>
      </c>
      <c r="C730" s="26"/>
      <c r="D730" s="23" t="str">
        <f t="shared" si="11"/>
        <v>鹿児島県南大隅町</v>
      </c>
    </row>
    <row r="731" spans="1:4" x14ac:dyDescent="0.4">
      <c r="A731" s="25" t="s">
        <v>147</v>
      </c>
      <c r="B731" s="25" t="s">
        <v>1045</v>
      </c>
      <c r="C731" s="26"/>
      <c r="D731" s="23" t="str">
        <f t="shared" si="11"/>
        <v>鹿児島県肝付町</v>
      </c>
    </row>
    <row r="732" spans="1:4" x14ac:dyDescent="0.4">
      <c r="A732" s="25" t="s">
        <v>147</v>
      </c>
      <c r="B732" s="25" t="s">
        <v>1046</v>
      </c>
      <c r="C732" s="26"/>
      <c r="D732" s="23" t="str">
        <f t="shared" si="11"/>
        <v>鹿児島県中種子町</v>
      </c>
    </row>
    <row r="733" spans="1:4" x14ac:dyDescent="0.4">
      <c r="A733" s="25" t="s">
        <v>147</v>
      </c>
      <c r="B733" s="25" t="s">
        <v>1047</v>
      </c>
      <c r="C733" s="26"/>
      <c r="D733" s="23" t="str">
        <f t="shared" si="11"/>
        <v>鹿児島県南種子町</v>
      </c>
    </row>
    <row r="734" spans="1:4" x14ac:dyDescent="0.4">
      <c r="A734" s="25" t="s">
        <v>147</v>
      </c>
      <c r="B734" s="25" t="s">
        <v>1048</v>
      </c>
      <c r="C734" s="26"/>
      <c r="D734" s="23" t="str">
        <f t="shared" si="11"/>
        <v>鹿児島県大和村</v>
      </c>
    </row>
    <row r="735" spans="1:4" x14ac:dyDescent="0.4">
      <c r="A735" s="25" t="s">
        <v>147</v>
      </c>
      <c r="B735" s="25" t="s">
        <v>1049</v>
      </c>
      <c r="C735" s="26"/>
      <c r="D735" s="23" t="str">
        <f t="shared" si="11"/>
        <v>鹿児島県宇検村</v>
      </c>
    </row>
    <row r="736" spans="1:4" x14ac:dyDescent="0.4">
      <c r="A736" s="25" t="s">
        <v>147</v>
      </c>
      <c r="B736" s="25" t="s">
        <v>1050</v>
      </c>
      <c r="C736" s="26"/>
      <c r="D736" s="23" t="str">
        <f t="shared" si="11"/>
        <v>鹿児島県瀬戸内町</v>
      </c>
    </row>
    <row r="737" spans="1:4" x14ac:dyDescent="0.4">
      <c r="A737" s="25" t="s">
        <v>147</v>
      </c>
      <c r="B737" s="25" t="s">
        <v>1051</v>
      </c>
      <c r="C737" s="26"/>
      <c r="D737" s="23" t="str">
        <f t="shared" si="11"/>
        <v>鹿児島県龍郷町</v>
      </c>
    </row>
    <row r="738" spans="1:4" x14ac:dyDescent="0.4">
      <c r="A738" s="25" t="s">
        <v>147</v>
      </c>
      <c r="B738" s="25" t="s">
        <v>1052</v>
      </c>
      <c r="C738" s="26"/>
      <c r="D738" s="23" t="str">
        <f t="shared" si="11"/>
        <v>鹿児島県喜界町</v>
      </c>
    </row>
    <row r="739" spans="1:4" x14ac:dyDescent="0.4">
      <c r="A739" s="25" t="s">
        <v>147</v>
      </c>
      <c r="B739" s="25" t="s">
        <v>1053</v>
      </c>
      <c r="C739" s="26"/>
      <c r="D739" s="23" t="str">
        <f t="shared" si="11"/>
        <v>鹿児島県天城町</v>
      </c>
    </row>
    <row r="740" spans="1:4" x14ac:dyDescent="0.4">
      <c r="A740" s="25" t="s">
        <v>147</v>
      </c>
      <c r="B740" s="25" t="s">
        <v>1054</v>
      </c>
      <c r="C740" s="26"/>
      <c r="D740" s="23" t="str">
        <f t="shared" si="11"/>
        <v>鹿児島県伊仙町</v>
      </c>
    </row>
    <row r="741" spans="1:4" x14ac:dyDescent="0.4">
      <c r="A741" s="25" t="s">
        <v>147</v>
      </c>
      <c r="B741" s="25" t="s">
        <v>1055</v>
      </c>
      <c r="C741" s="26"/>
      <c r="D741" s="23" t="str">
        <f t="shared" si="11"/>
        <v>鹿児島県知名町</v>
      </c>
    </row>
    <row r="742" spans="1:4" x14ac:dyDescent="0.4">
      <c r="A742" s="25" t="s">
        <v>147</v>
      </c>
      <c r="B742" s="25" t="s">
        <v>1056</v>
      </c>
      <c r="C742" s="26"/>
      <c r="D742" s="23" t="str">
        <f t="shared" si="11"/>
        <v>鹿児島県与論町</v>
      </c>
    </row>
    <row r="743" spans="1:4" x14ac:dyDescent="0.4">
      <c r="A743" s="25" t="s">
        <v>148</v>
      </c>
      <c r="B743" s="25" t="s">
        <v>1057</v>
      </c>
      <c r="C743" s="26"/>
      <c r="D743" s="23" t="str">
        <f t="shared" si="11"/>
        <v>沖縄県大宜味村</v>
      </c>
    </row>
    <row r="744" spans="1:4" x14ac:dyDescent="0.4">
      <c r="A744" s="25" t="s">
        <v>148</v>
      </c>
      <c r="B744" s="25" t="s">
        <v>1058</v>
      </c>
      <c r="C744" s="26"/>
      <c r="D744" s="23" t="str">
        <f t="shared" si="11"/>
        <v>沖縄県東村</v>
      </c>
    </row>
    <row r="745" spans="1:4" x14ac:dyDescent="0.4">
      <c r="A745" s="25" t="s">
        <v>148</v>
      </c>
      <c r="B745" s="25" t="s">
        <v>1059</v>
      </c>
      <c r="C745" s="26"/>
      <c r="D745" s="23" t="str">
        <f t="shared" si="11"/>
        <v>沖縄県今帰仁村</v>
      </c>
    </row>
    <row r="746" spans="1:4" x14ac:dyDescent="0.4">
      <c r="A746" s="25" t="s">
        <v>148</v>
      </c>
      <c r="B746" s="25" t="s">
        <v>1060</v>
      </c>
      <c r="C746" s="26"/>
      <c r="D746" s="23" t="str">
        <f t="shared" si="11"/>
        <v>沖縄県恩納村</v>
      </c>
    </row>
    <row r="747" spans="1:4" x14ac:dyDescent="0.4">
      <c r="A747" s="25" t="s">
        <v>148</v>
      </c>
      <c r="B747" s="25" t="s">
        <v>1061</v>
      </c>
      <c r="C747" s="26"/>
      <c r="D747" s="23" t="str">
        <f t="shared" si="11"/>
        <v>沖縄県宜野座村</v>
      </c>
    </row>
    <row r="748" spans="1:4" x14ac:dyDescent="0.4">
      <c r="A748" s="25" t="s">
        <v>148</v>
      </c>
      <c r="B748" s="25" t="s">
        <v>1062</v>
      </c>
      <c r="C748" s="26"/>
      <c r="D748" s="23" t="str">
        <f t="shared" si="11"/>
        <v>沖縄県金武町</v>
      </c>
    </row>
    <row r="749" spans="1:4" x14ac:dyDescent="0.4">
      <c r="A749" s="25" t="s">
        <v>148</v>
      </c>
      <c r="B749" s="25" t="s">
        <v>1063</v>
      </c>
      <c r="C749" s="26"/>
      <c r="D749" s="23" t="str">
        <f t="shared" si="11"/>
        <v>沖縄県伊江村</v>
      </c>
    </row>
    <row r="750" spans="1:4" x14ac:dyDescent="0.4">
      <c r="A750" s="25" t="s">
        <v>148</v>
      </c>
      <c r="B750" s="25" t="s">
        <v>1064</v>
      </c>
      <c r="C750" s="26"/>
      <c r="D750" s="23" t="str">
        <f t="shared" si="11"/>
        <v>沖縄県嘉手納町</v>
      </c>
    </row>
    <row r="751" spans="1:4" x14ac:dyDescent="0.4">
      <c r="A751" s="25" t="s">
        <v>148</v>
      </c>
      <c r="B751" s="25" t="s">
        <v>1065</v>
      </c>
      <c r="C751" s="26"/>
      <c r="D751" s="23" t="str">
        <f t="shared" si="11"/>
        <v>沖縄県渡嘉敷村</v>
      </c>
    </row>
    <row r="752" spans="1:4" x14ac:dyDescent="0.4">
      <c r="A752" s="25" t="s">
        <v>148</v>
      </c>
      <c r="B752" s="25" t="s">
        <v>1066</v>
      </c>
      <c r="C752" s="26"/>
      <c r="D752" s="23" t="str">
        <f t="shared" si="11"/>
        <v>沖縄県座間味村</v>
      </c>
    </row>
    <row r="753" spans="1:4" x14ac:dyDescent="0.4">
      <c r="A753" s="25" t="s">
        <v>148</v>
      </c>
      <c r="B753" s="25" t="s">
        <v>1067</v>
      </c>
      <c r="C753" s="26"/>
      <c r="D753" s="23" t="str">
        <f t="shared" si="11"/>
        <v>沖縄県粟国村</v>
      </c>
    </row>
    <row r="754" spans="1:4" x14ac:dyDescent="0.4">
      <c r="A754" s="25" t="s">
        <v>148</v>
      </c>
      <c r="B754" s="25" t="s">
        <v>1068</v>
      </c>
      <c r="C754" s="26"/>
      <c r="D754" s="23" t="str">
        <f t="shared" si="11"/>
        <v>沖縄県渡名喜村</v>
      </c>
    </row>
    <row r="755" spans="1:4" x14ac:dyDescent="0.4">
      <c r="A755" s="25" t="s">
        <v>148</v>
      </c>
      <c r="B755" s="25" t="s">
        <v>1069</v>
      </c>
      <c r="C755" s="26"/>
      <c r="D755" s="23" t="str">
        <f t="shared" si="11"/>
        <v>沖縄県南大東村</v>
      </c>
    </row>
    <row r="756" spans="1:4" x14ac:dyDescent="0.4">
      <c r="A756" s="25" t="s">
        <v>148</v>
      </c>
      <c r="B756" s="25" t="s">
        <v>1070</v>
      </c>
      <c r="C756" s="26"/>
      <c r="D756" s="23" t="str">
        <f t="shared" si="11"/>
        <v>沖縄県北大東村</v>
      </c>
    </row>
    <row r="757" spans="1:4" x14ac:dyDescent="0.4">
      <c r="A757" s="25" t="s">
        <v>148</v>
      </c>
      <c r="B757" s="25" t="s">
        <v>1071</v>
      </c>
      <c r="C757" s="26"/>
      <c r="D757" s="23" t="str">
        <f t="shared" si="11"/>
        <v>沖縄県伊平屋村</v>
      </c>
    </row>
    <row r="758" spans="1:4" x14ac:dyDescent="0.4">
      <c r="A758" s="25" t="s">
        <v>148</v>
      </c>
      <c r="B758" s="25" t="s">
        <v>1072</v>
      </c>
      <c r="C758" s="26"/>
      <c r="D758" s="23" t="str">
        <f t="shared" si="11"/>
        <v>沖縄県伊是名村</v>
      </c>
    </row>
    <row r="759" spans="1:4" x14ac:dyDescent="0.4">
      <c r="A759" s="25" t="s">
        <v>148</v>
      </c>
      <c r="B759" s="25" t="s">
        <v>1073</v>
      </c>
      <c r="C759" s="26"/>
      <c r="D759" s="23" t="str">
        <f t="shared" si="11"/>
        <v>沖縄県多良間村</v>
      </c>
    </row>
    <row r="760" spans="1:4" x14ac:dyDescent="0.4">
      <c r="A760" s="25" t="s">
        <v>148</v>
      </c>
      <c r="B760" s="25" t="s">
        <v>1074</v>
      </c>
      <c r="C760" s="26"/>
      <c r="D760" s="23" t="str">
        <f t="shared" si="11"/>
        <v>沖縄県竹富町</v>
      </c>
    </row>
    <row r="761" spans="1:4" x14ac:dyDescent="0.4">
      <c r="A761" s="25" t="s">
        <v>148</v>
      </c>
      <c r="B761" s="25" t="s">
        <v>1075</v>
      </c>
      <c r="C761" s="26"/>
      <c r="D761" s="23" t="str">
        <f t="shared" si="11"/>
        <v>沖縄県与那国町</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221E737B91CD54B90BF8EA7BB4FF285" ma:contentTypeVersion="10" ma:contentTypeDescription="Create a new document." ma:contentTypeScope="" ma:versionID="553a2bd36d7067460da3aeae6e62dcb0">
  <xsd:schema xmlns:xsd="http://www.w3.org/2001/XMLSchema" xmlns:xs="http://www.w3.org/2001/XMLSchema" xmlns:p="http://schemas.microsoft.com/office/2006/metadata/properties" xmlns:ns2="48eda21e-c3ca-4c84-96af-7a820448060a" xmlns:ns3="991be074-868e-4d92-97d6-e216f9fec143" targetNamespace="http://schemas.microsoft.com/office/2006/metadata/properties" ma:root="true" ma:fieldsID="77e8cfd02581e90408bc1dff2576e85b" ns2:_="" ns3:_="">
    <xsd:import namespace="48eda21e-c3ca-4c84-96af-7a820448060a"/>
    <xsd:import namespace="991be074-868e-4d92-97d6-e216f9fec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eda21e-c3ca-4c84-96af-7a82044806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1be074-868e-4d92-97d6-e216f9fec14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cc2b052-fdc2-451d-923f-407e6a503a39}" ma:internalName="TaxCatchAll" ma:showField="CatchAllData" ma:web="991be074-868e-4d92-97d6-e216f9fec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91be074-868e-4d92-97d6-e216f9fec143" xsi:nil="true"/>
    <lcf76f155ced4ddcb4097134ff3c332f xmlns="48eda21e-c3ca-4c84-96af-7a820448060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F41CE1-00C4-4C40-AA6A-924147DB3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eda21e-c3ca-4c84-96af-7a820448060a"/>
    <ds:schemaRef ds:uri="991be074-868e-4d92-97d6-e216f9fec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6E699B-B323-43DC-9303-F7963D2437B3}">
  <ds:schemaRefs>
    <ds:schemaRef ds:uri="http://purl.org/dc/terms/"/>
    <ds:schemaRef ds:uri="http://www.w3.org/XML/1998/namespace"/>
    <ds:schemaRef ds:uri="991be074-868e-4d92-97d6-e216f9fec143"/>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8eda21e-c3ca-4c84-96af-7a820448060a"/>
    <ds:schemaRef ds:uri="http://purl.org/dc/dcmitype/"/>
  </ds:schemaRefs>
</ds:datastoreItem>
</file>

<file path=customXml/itemProps3.xml><?xml version="1.0" encoding="utf-8"?>
<ds:datastoreItem xmlns:ds="http://schemas.openxmlformats.org/officeDocument/2006/customXml" ds:itemID="{D844BE7A-B907-4984-963B-1EB9EFC26E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17</vt:i4>
      </vt:variant>
      <vt:variant>
        <vt:lpstr>名前付き一覧</vt:lpstr>
      </vt:variant>
      <vt:variant>
        <vt:i4>57</vt:i4>
      </vt:variant>
    </vt:vector>
  </HeadingPairs>
  <TitlesOfParts>
    <vt:vector size="74" baseType="lpstr">
      <vt:lpstr>申請者の事業実施条件・審査項目</vt:lpstr>
      <vt:lpstr>事業実施条件確認シート</vt:lpstr>
      <vt:lpstr>講座実施スケジュール</vt:lpstr>
      <vt:lpstr>収支計画</vt:lpstr>
      <vt:lpstr>講師リスト</vt:lpstr>
      <vt:lpstr>【参考】特定市町村</vt:lpstr>
      <vt:lpstr>【参考】人件費単価</vt:lpstr>
      <vt:lpstr>記入時の注意事項⇒</vt:lpstr>
      <vt:lpstr>例_ 申請者の事業実施条件・審査項目</vt:lpstr>
      <vt:lpstr>記入時の注意事項_事業実施条件確認シート</vt:lpstr>
      <vt:lpstr>記入時の注意事項_講座実施スケジュール</vt:lpstr>
      <vt:lpstr>記入時の注意事項_収支計画</vt:lpstr>
      <vt:lpstr>記入時の注意事項_講師リスト</vt:lpstr>
      <vt:lpstr>市町村一覧</vt:lpstr>
      <vt:lpstr>プルダウン</vt:lpstr>
      <vt:lpstr>事務局用シート</vt:lpstr>
      <vt:lpstr>特定市町村確認用</vt:lpstr>
      <vt:lpstr>申請者の事業実施条件・審査項目!Print_Area</vt:lpstr>
      <vt:lpstr>'例_ 申請者の事業実施条件・審査項目'!Print_Area</vt:lpstr>
      <vt:lpstr>愛知県</vt:lpstr>
      <vt:lpstr>愛媛県</vt:lpstr>
      <vt:lpstr>茨城県</vt:lpstr>
      <vt:lpstr>岡山県</vt:lpstr>
      <vt:lpstr>沖縄県</vt:lpstr>
      <vt:lpstr>関東</vt:lpstr>
      <vt:lpstr>岩手県</vt:lpstr>
      <vt:lpstr>岐阜県</vt:lpstr>
      <vt:lpstr>宮崎県</vt:lpstr>
      <vt:lpstr>宮城県</vt:lpstr>
      <vt:lpstr>京都府</vt:lpstr>
      <vt:lpstr>近畿</vt:lpstr>
      <vt:lpstr>九州・沖縄</vt:lpstr>
      <vt:lpstr>熊本県</vt:lpstr>
      <vt:lpstr>群馬県</vt:lpstr>
      <vt:lpstr>広島県</vt:lpstr>
      <vt:lpstr>香川県</vt:lpstr>
      <vt:lpstr>高知県</vt:lpstr>
      <vt:lpstr>佐賀県</vt:lpstr>
      <vt:lpstr>埼玉県</vt:lpstr>
      <vt:lpstr>三重県</vt:lpstr>
      <vt:lpstr>山形県</vt:lpstr>
      <vt:lpstr>山口県</vt:lpstr>
      <vt:lpstr>山梨県</vt:lpstr>
      <vt:lpstr>四国</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中国</vt:lpstr>
      <vt:lpstr>中部</vt:lpstr>
      <vt:lpstr>長崎県</vt:lpstr>
      <vt:lpstr>長野県</vt:lpstr>
      <vt:lpstr>鳥取県</vt:lpstr>
      <vt:lpstr>島根県</vt:lpstr>
      <vt:lpstr>東京都</vt:lpstr>
      <vt:lpstr>東北</vt:lpstr>
      <vt:lpstr>徳島県</vt:lpstr>
      <vt:lpstr>栃木県</vt:lpstr>
      <vt:lpstr>奈良県</vt:lpstr>
      <vt:lpstr>富山県</vt:lpstr>
      <vt:lpstr>福井県</vt:lpstr>
      <vt:lpstr>福岡県</vt:lpstr>
      <vt:lpstr>福島県</vt:lpstr>
      <vt:lpstr>兵庫県</vt:lpstr>
      <vt:lpstr>北海道</vt:lpstr>
      <vt:lpstr>北海道_</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2023-04-18T16:00:07Z</dcterms:created>
  <dcterms:modified xsi:type="dcterms:W3CDTF">2023-05-02T12:58:39Z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9256c7-9946-44df-b379-51beb93fd2d9_Enabled">
    <vt:lpwstr>true</vt:lpwstr>
  </property>
  <property fmtid="{D5CDD505-2E9C-101B-9397-08002B2CF9AE}" pid="3" name="MSIP_Label_589256c7-9946-44df-b379-51beb93fd2d9_SetDate">
    <vt:lpwstr>2023-04-18T16:17:43Z</vt:lpwstr>
  </property>
  <property fmtid="{D5CDD505-2E9C-101B-9397-08002B2CF9AE}" pid="4" name="MSIP_Label_589256c7-9946-44df-b379-51beb93fd2d9_Method">
    <vt:lpwstr>Privileged</vt:lpwstr>
  </property>
  <property fmtid="{D5CDD505-2E9C-101B-9397-08002B2CF9AE}" pid="5" name="MSIP_Label_589256c7-9946-44df-b379-51beb93fd2d9_Name">
    <vt:lpwstr>589256c7-9946-44df-b379-51beb93fd2d9</vt:lpwstr>
  </property>
  <property fmtid="{D5CDD505-2E9C-101B-9397-08002B2CF9AE}" pid="6" name="MSIP_Label_589256c7-9946-44df-b379-51beb93fd2d9_SiteId">
    <vt:lpwstr>36da45f1-dd2c-4d1f-af13-5abe46b99921</vt:lpwstr>
  </property>
  <property fmtid="{D5CDD505-2E9C-101B-9397-08002B2CF9AE}" pid="7" name="MSIP_Label_589256c7-9946-44df-b379-51beb93fd2d9_ActionId">
    <vt:lpwstr>af03d13a-da61-4215-9c9f-6700dd0df86e</vt:lpwstr>
  </property>
  <property fmtid="{D5CDD505-2E9C-101B-9397-08002B2CF9AE}" pid="8" name="MSIP_Label_589256c7-9946-44df-b379-51beb93fd2d9_ContentBits">
    <vt:lpwstr>0</vt:lpwstr>
  </property>
  <property fmtid="{D5CDD505-2E9C-101B-9397-08002B2CF9AE}" pid="9" name="ContentTypeId">
    <vt:lpwstr>0x010100F221E737B91CD54B90BF8EA7BB4FF285</vt:lpwstr>
  </property>
  <property fmtid="{D5CDD505-2E9C-101B-9397-08002B2CF9AE}" pid="10" name="MediaServiceImageTags">
    <vt:lpwstr/>
  </property>
</Properties>
</file>